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округ'!$A$1:$CH$48</definedName>
  </definedNames>
  <calcPr fullCalcOnLoad="1"/>
</workbook>
</file>

<file path=xl/sharedStrings.xml><?xml version="1.0" encoding="utf-8"?>
<sst xmlns="http://schemas.openxmlformats.org/spreadsheetml/2006/main" count="215" uniqueCount="125">
  <si>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</si>
  <si>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</si>
  <si>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</si>
  <si>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</si>
  <si>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</si>
  <si>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</si>
  <si>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</si>
  <si>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</si>
  <si>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</si>
  <si>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</si>
  <si>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</si>
  <si>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</si>
  <si>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</si>
  <si>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</si>
  <si>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</si>
  <si>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</si>
  <si>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</si>
  <si>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</si>
  <si>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</si>
  <si>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</si>
  <si>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</si>
  <si>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</si>
  <si>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</si>
  <si>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</si>
  <si>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</si>
  <si>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</si>
  <si>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</si>
  <si>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</si>
  <si>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</si>
  <si>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</si>
  <si>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</si>
  <si>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</si>
  <si>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</si>
  <si>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</si>
  <si>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</si>
  <si>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</si>
  <si>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</si>
  <si>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</si>
  <si>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</si>
  <si>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</si>
  <si>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</si>
  <si>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</si>
  <si>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</si>
  <si>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</si>
  <si>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</si>
  <si>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Лот № 1</t>
  </si>
  <si>
    <t>Жилой район Северный территориальный округ</t>
  </si>
  <si>
    <t>ул. Бергавинова, 7</t>
  </si>
  <si>
    <t>ул. Бергавинова, 3</t>
  </si>
  <si>
    <t>ул. Бергавинова, 4</t>
  </si>
  <si>
    <t>ул. Бергавинова, 14</t>
  </si>
  <si>
    <t>ул. Кировская, 9</t>
  </si>
  <si>
    <t>ул. Красных маршалов, 1</t>
  </si>
  <si>
    <t>ул. Красных маршалов, 2</t>
  </si>
  <si>
    <t>ул. Красных маршалов, 3</t>
  </si>
  <si>
    <t>ул. Красных маршалов, 4</t>
  </si>
  <si>
    <t>ул. Красных маршалов, 5</t>
  </si>
  <si>
    <t>ул. Красных маршалов, 6</t>
  </si>
  <si>
    <t>ул. Красных маршалов, 7</t>
  </si>
  <si>
    <t>ул. Красных маршалов, 8</t>
  </si>
  <si>
    <t>ул. Красных маршалов, 9</t>
  </si>
  <si>
    <t>ул. Красных маршалов, 12</t>
  </si>
  <si>
    <t>ул. Красных маршалов, 16</t>
  </si>
  <si>
    <t>ул. Красных маршалов, 18</t>
  </si>
  <si>
    <t>ул. Орджоникидзе, 7</t>
  </si>
  <si>
    <t>ул. Орджоникидзе, 8</t>
  </si>
  <si>
    <t>ул. Орджоникидзе, 13</t>
  </si>
  <si>
    <t>ул. Орджоникидзе, 14</t>
  </si>
  <si>
    <t>ул. Орджоникидзе, 16</t>
  </si>
  <si>
    <t>ул. Орджоникидзе, 17</t>
  </si>
  <si>
    <t>ул. Орджоникидзе, 19</t>
  </si>
  <si>
    <t>ул. Орджоникидзе, 20</t>
  </si>
  <si>
    <t>ул. Партизанская, 36</t>
  </si>
  <si>
    <t>ул. Партизанская, 38</t>
  </si>
  <si>
    <t>ул. Тельмана, 1</t>
  </si>
  <si>
    <t>ул. Тельмана, 2</t>
  </si>
  <si>
    <t>ул. Тельмана, 5</t>
  </si>
  <si>
    <t>ул. Тельмана, 7</t>
  </si>
  <si>
    <t>ул. Целлюлозная, 10</t>
  </si>
  <si>
    <t>ул. Целлюлозная, 12</t>
  </si>
  <si>
    <t>ул. Партизанская, 43, корп. 1</t>
  </si>
  <si>
    <t>деревянные  жилые дома благоустроенные без газоснабж</t>
  </si>
  <si>
    <t>ул. Горького, 8</t>
  </si>
  <si>
    <t>ул. Горького, 15</t>
  </si>
  <si>
    <t>ул. Ильича, 37</t>
  </si>
  <si>
    <t>ул. Ильича, 39</t>
  </si>
  <si>
    <t>ул. Ильича, 37, корп.1</t>
  </si>
  <si>
    <t>ул. Кировская, 1</t>
  </si>
  <si>
    <t>ул. Кировская, 5, корп. 2</t>
  </si>
  <si>
    <t>ул. Кировская, 13</t>
  </si>
  <si>
    <t>ул. Кировская, 15</t>
  </si>
  <si>
    <t>ул. Красных маршалов, 8, корп. 1</t>
  </si>
  <si>
    <t>ул. Красных маршалов, 2, корп. 1</t>
  </si>
  <si>
    <t>ул. Орджоникидзе, 3</t>
  </si>
  <si>
    <t>ул. Орджоникидзе, 5</t>
  </si>
  <si>
    <t>ул. Орджоникидзе, 5, корп. 1</t>
  </si>
  <si>
    <t>ул. Орджоникидзе, 13, корп. 1</t>
  </si>
  <si>
    <t>ул. Партизанская, 28</t>
  </si>
  <si>
    <t>ул. Партизанская, 30</t>
  </si>
  <si>
    <t>ул. Партизанская, 32</t>
  </si>
  <si>
    <t>ул. Партизанская, 39</t>
  </si>
  <si>
    <t>ул. Партизанская, 41</t>
  </si>
  <si>
    <t>ул. Партизанская, 43</t>
  </si>
  <si>
    <t>ул. Целлюлозная, 10, корп. 1</t>
  </si>
  <si>
    <t>ул. Целлюлозная, 14, корп. 1</t>
  </si>
  <si>
    <t>ул. Целлюлозная, 15</t>
  </si>
  <si>
    <t>дерев с центр отоплением без гор воды и газоснабжения</t>
  </si>
  <si>
    <t>ул. Ильича, 39, корп. 1</t>
  </si>
  <si>
    <t>ул. Орджоникидзе, 22, корп. 1</t>
  </si>
  <si>
    <t>ул. Орджоникидзе, 22, корп. 2</t>
  </si>
  <si>
    <t>ул. Орджоникидзе, 23</t>
  </si>
  <si>
    <t>ул. Орджоникидзе, 23, корп. 1</t>
  </si>
  <si>
    <t>ул. Партизанская, 46</t>
  </si>
  <si>
    <t>ул. Целлюлозная, 13</t>
  </si>
  <si>
    <t>ул. Целлюлозная, 23</t>
  </si>
  <si>
    <t>ул. Целлюлозная, 25</t>
  </si>
  <si>
    <t>ул. Целлюлозная, 27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</si>
  <si>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</si>
  <si>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</si>
  <si>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</si>
  <si>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</si>
  <si>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</si>
  <si>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</si>
  <si>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</si>
  <si>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признанные аварийными или непригодными для проживания согласно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</si>
</sst>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4" fontId="4" fillId="33" borderId="12" xfId="0" applyNumberFormat="1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L16" sqref="L16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35" width="9.25390625" style="18" customWidth="1"/>
    <col min="36" max="36" width="21.00390625" style="18" customWidth="1"/>
    <col min="37" max="37" width="6.75390625" style="18" hidden="1" customWidth="1"/>
    <col min="38" max="38" width="5.75390625" style="18" customWidth="1"/>
    <col min="39" max="39" width="8.875" style="18" bestFit="1" customWidth="1"/>
    <col min="40" max="40" width="9.25390625" style="18" customWidth="1"/>
    <col min="41" max="41" width="8.875" style="18" bestFit="1" customWidth="1"/>
    <col min="42" max="43" width="9.25390625" style="18" customWidth="1"/>
    <col min="44" max="45" width="8.875" style="18" bestFit="1" customWidth="1"/>
    <col min="46" max="46" width="9.25390625" style="18" customWidth="1"/>
    <col min="47" max="47" width="8.875" style="18" bestFit="1" customWidth="1"/>
    <col min="48" max="49" width="9.25390625" style="18" customWidth="1"/>
    <col min="50" max="50" width="8.875" style="18" bestFit="1" customWidth="1"/>
    <col min="51" max="53" width="9.25390625" style="18" customWidth="1"/>
    <col min="54" max="54" width="8.875" style="18" bestFit="1" customWidth="1"/>
    <col min="55" max="55" width="9.25390625" style="18" customWidth="1"/>
    <col min="56" max="56" width="8.875" style="18" bestFit="1" customWidth="1"/>
    <col min="57" max="58" width="9.25390625" style="18" customWidth="1"/>
    <col min="59" max="59" width="21.00390625" style="18" customWidth="1"/>
    <col min="60" max="60" width="6.75390625" style="18" hidden="1" customWidth="1"/>
    <col min="61" max="61" width="5.75390625" style="18" customWidth="1"/>
    <col min="62" max="72" width="9.875" style="18" bestFit="1" customWidth="1"/>
    <col min="73" max="73" width="21.00390625" style="18" customWidth="1"/>
    <col min="74" max="74" width="6.75390625" style="18" hidden="1" customWidth="1"/>
    <col min="75" max="75" width="5.75390625" style="18" customWidth="1"/>
    <col min="76" max="76" width="9.625" style="18" customWidth="1"/>
    <col min="77" max="138" width="9.125" style="1" customWidth="1"/>
  </cols>
  <sheetData>
    <row r="1" spans="1:12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L1" s="38" t="s">
        <v>117</v>
      </c>
    </row>
    <row r="2" spans="1:12" ht="16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L2" s="18" t="s">
        <v>118</v>
      </c>
    </row>
    <row r="3" spans="1:12" ht="16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L3" s="18" t="s">
        <v>119</v>
      </c>
    </row>
    <row r="4" spans="1:9" ht="16.5" customHeight="1">
      <c r="A4" s="53" t="s">
        <v>31</v>
      </c>
      <c r="B4" s="53"/>
      <c r="C4" s="53"/>
      <c r="D4" s="53"/>
      <c r="E4" s="53"/>
      <c r="F4" s="53"/>
      <c r="G4" s="53"/>
      <c r="H4" s="53"/>
      <c r="I4" s="53"/>
    </row>
    <row r="5" spans="1:76" ht="16.5" customHeight="1">
      <c r="A5" s="2"/>
      <c r="B5" s="2"/>
      <c r="C5" s="2"/>
      <c r="D5" s="2"/>
      <c r="E5" s="2"/>
      <c r="F5" s="2"/>
      <c r="G5" s="2"/>
      <c r="H5" s="2"/>
      <c r="I5" s="19"/>
      <c r="AJ5" s="19"/>
      <c r="AK5" s="19"/>
      <c r="AL5" s="19"/>
      <c r="AM5" s="19"/>
      <c r="AO5" s="19"/>
      <c r="AR5" s="19"/>
      <c r="AS5" s="19"/>
      <c r="AU5" s="19"/>
      <c r="AX5" s="19"/>
      <c r="BB5" s="19"/>
      <c r="BD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2" ht="12.75">
      <c r="A6" s="3" t="s">
        <v>45</v>
      </c>
      <c r="B6" s="3" t="s">
        <v>46</v>
      </c>
    </row>
    <row r="7" spans="1:76" ht="18" customHeight="1">
      <c r="A7" s="63" t="s">
        <v>3</v>
      </c>
      <c r="B7" s="63"/>
      <c r="C7" s="63"/>
      <c r="D7" s="63"/>
      <c r="E7" s="63"/>
      <c r="F7" s="63"/>
      <c r="G7" s="61" t="s">
        <v>30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39"/>
      <c r="BV7" s="39"/>
      <c r="BW7" s="39"/>
      <c r="BX7" s="39"/>
    </row>
    <row r="8" spans="1:86" ht="35.25" customHeight="1">
      <c r="A8" s="63"/>
      <c r="B8" s="63"/>
      <c r="C8" s="63"/>
      <c r="D8" s="63"/>
      <c r="E8" s="63"/>
      <c r="F8" s="64"/>
      <c r="G8" s="65" t="s">
        <v>4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43" t="s">
        <v>81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5"/>
      <c r="BG8" s="58" t="s">
        <v>106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60"/>
      <c r="BU8" s="47" t="s">
        <v>124</v>
      </c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1:86" s="5" customFormat="1" ht="45">
      <c r="A9" s="63"/>
      <c r="B9" s="63"/>
      <c r="C9" s="63"/>
      <c r="D9" s="63"/>
      <c r="E9" s="63"/>
      <c r="F9" s="63"/>
      <c r="G9" s="35" t="s">
        <v>5</v>
      </c>
      <c r="H9" s="36" t="s">
        <v>6</v>
      </c>
      <c r="I9" s="36" t="s">
        <v>7</v>
      </c>
      <c r="J9" s="36" t="s">
        <v>48</v>
      </c>
      <c r="K9" s="36" t="s">
        <v>49</v>
      </c>
      <c r="L9" s="36" t="s">
        <v>47</v>
      </c>
      <c r="M9" s="36" t="s">
        <v>52</v>
      </c>
      <c r="N9" s="36" t="s">
        <v>53</v>
      </c>
      <c r="O9" s="36" t="s">
        <v>55</v>
      </c>
      <c r="P9" s="36" t="s">
        <v>57</v>
      </c>
      <c r="Q9" s="36" t="s">
        <v>58</v>
      </c>
      <c r="R9" s="36" t="s">
        <v>60</v>
      </c>
      <c r="S9" s="36" t="s">
        <v>61</v>
      </c>
      <c r="T9" s="36" t="s">
        <v>62</v>
      </c>
      <c r="U9" s="36" t="s">
        <v>63</v>
      </c>
      <c r="V9" s="36" t="s">
        <v>64</v>
      </c>
      <c r="W9" s="36" t="s">
        <v>65</v>
      </c>
      <c r="X9" s="36" t="s">
        <v>66</v>
      </c>
      <c r="Y9" s="36" t="s">
        <v>67</v>
      </c>
      <c r="Z9" s="36" t="s">
        <v>69</v>
      </c>
      <c r="AA9" s="36" t="s">
        <v>70</v>
      </c>
      <c r="AB9" s="36" t="s">
        <v>71</v>
      </c>
      <c r="AC9" s="36" t="s">
        <v>72</v>
      </c>
      <c r="AD9" s="36" t="s">
        <v>73</v>
      </c>
      <c r="AE9" s="36" t="s">
        <v>76</v>
      </c>
      <c r="AF9" s="36" t="s">
        <v>77</v>
      </c>
      <c r="AG9" s="36" t="s">
        <v>78</v>
      </c>
      <c r="AH9" s="36" t="s">
        <v>79</v>
      </c>
      <c r="AI9" s="36" t="s">
        <v>80</v>
      </c>
      <c r="AJ9" s="35" t="s">
        <v>5</v>
      </c>
      <c r="AK9" s="36" t="s">
        <v>6</v>
      </c>
      <c r="AL9" s="36" t="s">
        <v>7</v>
      </c>
      <c r="AM9" s="36" t="s">
        <v>82</v>
      </c>
      <c r="AN9" s="36" t="s">
        <v>83</v>
      </c>
      <c r="AO9" s="36" t="s">
        <v>84</v>
      </c>
      <c r="AP9" s="36" t="s">
        <v>86</v>
      </c>
      <c r="AQ9" s="36" t="s">
        <v>87</v>
      </c>
      <c r="AR9" s="36" t="s">
        <v>88</v>
      </c>
      <c r="AS9" s="36" t="s">
        <v>90</v>
      </c>
      <c r="AT9" s="36" t="s">
        <v>91</v>
      </c>
      <c r="AU9" s="36" t="s">
        <v>92</v>
      </c>
      <c r="AV9" s="36" t="s">
        <v>93</v>
      </c>
      <c r="AW9" s="36" t="s">
        <v>95</v>
      </c>
      <c r="AX9" s="36" t="s">
        <v>96</v>
      </c>
      <c r="AY9" s="36" t="s">
        <v>68</v>
      </c>
      <c r="AZ9" s="36" t="s">
        <v>98</v>
      </c>
      <c r="BA9" s="36" t="s">
        <v>100</v>
      </c>
      <c r="BB9" s="36" t="s">
        <v>101</v>
      </c>
      <c r="BC9" s="36" t="s">
        <v>102</v>
      </c>
      <c r="BD9" s="36" t="s">
        <v>103</v>
      </c>
      <c r="BE9" s="36" t="s">
        <v>104</v>
      </c>
      <c r="BF9" s="36" t="s">
        <v>105</v>
      </c>
      <c r="BG9" s="35" t="s">
        <v>5</v>
      </c>
      <c r="BH9" s="36" t="s">
        <v>6</v>
      </c>
      <c r="BI9" s="36" t="s">
        <v>7</v>
      </c>
      <c r="BJ9" s="36" t="s">
        <v>85</v>
      </c>
      <c r="BK9" s="36" t="s">
        <v>107</v>
      </c>
      <c r="BL9" s="36" t="s">
        <v>108</v>
      </c>
      <c r="BM9" s="36" t="s">
        <v>109</v>
      </c>
      <c r="BN9" s="36" t="s">
        <v>110</v>
      </c>
      <c r="BO9" s="36" t="s">
        <v>111</v>
      </c>
      <c r="BP9" s="36" t="s">
        <v>112</v>
      </c>
      <c r="BQ9" s="36" t="s">
        <v>113</v>
      </c>
      <c r="BR9" s="36" t="s">
        <v>114</v>
      </c>
      <c r="BS9" s="36" t="s">
        <v>115</v>
      </c>
      <c r="BT9" s="36" t="s">
        <v>116</v>
      </c>
      <c r="BU9" s="35" t="s">
        <v>5</v>
      </c>
      <c r="BV9" s="36" t="s">
        <v>6</v>
      </c>
      <c r="BW9" s="36" t="s">
        <v>7</v>
      </c>
      <c r="BX9" s="66" t="s">
        <v>94</v>
      </c>
      <c r="BY9" s="66" t="s">
        <v>89</v>
      </c>
      <c r="BZ9" s="66" t="s">
        <v>97</v>
      </c>
      <c r="CA9" s="66" t="s">
        <v>99</v>
      </c>
      <c r="CB9" s="66" t="s">
        <v>56</v>
      </c>
      <c r="CC9" s="66" t="s">
        <v>50</v>
      </c>
      <c r="CD9" s="66" t="s">
        <v>51</v>
      </c>
      <c r="CE9" s="66" t="s">
        <v>54</v>
      </c>
      <c r="CF9" s="66" t="s">
        <v>59</v>
      </c>
      <c r="CG9" s="66" t="s">
        <v>74</v>
      </c>
      <c r="CH9" s="66" t="s">
        <v>75</v>
      </c>
    </row>
    <row r="10" spans="1:86" ht="12.75">
      <c r="A10" s="49" t="s">
        <v>8</v>
      </c>
      <c r="B10" s="49"/>
      <c r="C10" s="49"/>
      <c r="D10" s="49"/>
      <c r="E10" s="49"/>
      <c r="F10" s="49"/>
      <c r="G10" s="7"/>
      <c r="H10" s="8">
        <f aca="true" t="shared" si="0" ref="H10:AI10">SUM(H11:H14)</f>
        <v>0</v>
      </c>
      <c r="I10" s="40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2"/>
      <c r="AK10" s="20">
        <f aca="true" t="shared" si="1" ref="AK10:BF10">SUM(AK11:AK14)</f>
        <v>0</v>
      </c>
      <c r="AL10" s="40">
        <f t="shared" si="1"/>
        <v>0</v>
      </c>
      <c r="AM10" s="21">
        <f t="shared" si="1"/>
        <v>0</v>
      </c>
      <c r="AN10" s="21">
        <f t="shared" si="1"/>
        <v>0</v>
      </c>
      <c r="AO10" s="21">
        <f t="shared" si="1"/>
        <v>0</v>
      </c>
      <c r="AP10" s="21">
        <f t="shared" si="1"/>
        <v>0</v>
      </c>
      <c r="AQ10" s="21">
        <f t="shared" si="1"/>
        <v>0</v>
      </c>
      <c r="AR10" s="21">
        <f t="shared" si="1"/>
        <v>0</v>
      </c>
      <c r="AS10" s="21">
        <f t="shared" si="1"/>
        <v>0</v>
      </c>
      <c r="AT10" s="21">
        <f t="shared" si="1"/>
        <v>0</v>
      </c>
      <c r="AU10" s="21">
        <f t="shared" si="1"/>
        <v>0</v>
      </c>
      <c r="AV10" s="21">
        <f aca="true" t="shared" si="2" ref="AV10:BE10">SUM(AV11:AV14)</f>
        <v>0</v>
      </c>
      <c r="AW10" s="21">
        <f t="shared" si="2"/>
        <v>0</v>
      </c>
      <c r="AX10" s="21">
        <f t="shared" si="2"/>
        <v>0</v>
      </c>
      <c r="AY10" s="21">
        <f t="shared" si="2"/>
        <v>0</v>
      </c>
      <c r="AZ10" s="21">
        <f t="shared" si="2"/>
        <v>0</v>
      </c>
      <c r="BA10" s="21">
        <f t="shared" si="2"/>
        <v>0</v>
      </c>
      <c r="BB10" s="21">
        <f t="shared" si="2"/>
        <v>0</v>
      </c>
      <c r="BC10" s="21">
        <f t="shared" si="2"/>
        <v>0</v>
      </c>
      <c r="BD10" s="21">
        <f t="shared" si="2"/>
        <v>0</v>
      </c>
      <c r="BE10" s="21">
        <f t="shared" si="2"/>
        <v>0</v>
      </c>
      <c r="BF10" s="21">
        <f t="shared" si="1"/>
        <v>0</v>
      </c>
      <c r="BG10" s="22"/>
      <c r="BH10" s="20">
        <f aca="true" t="shared" si="3" ref="BH10:BT10">SUM(BH11:BH14)</f>
        <v>0</v>
      </c>
      <c r="BI10" s="40">
        <f t="shared" si="3"/>
        <v>0</v>
      </c>
      <c r="BJ10" s="21">
        <f t="shared" si="3"/>
        <v>0</v>
      </c>
      <c r="BK10" s="21">
        <f t="shared" si="3"/>
        <v>0</v>
      </c>
      <c r="BL10" s="21">
        <f t="shared" si="3"/>
        <v>0</v>
      </c>
      <c r="BM10" s="21">
        <f t="shared" si="3"/>
        <v>0</v>
      </c>
      <c r="BN10" s="21">
        <f t="shared" si="3"/>
        <v>0</v>
      </c>
      <c r="BO10" s="21">
        <f t="shared" si="3"/>
        <v>0</v>
      </c>
      <c r="BP10" s="21">
        <f t="shared" si="3"/>
        <v>0</v>
      </c>
      <c r="BQ10" s="21">
        <f t="shared" si="3"/>
        <v>0</v>
      </c>
      <c r="BR10" s="21">
        <f t="shared" si="3"/>
        <v>0</v>
      </c>
      <c r="BS10" s="21">
        <f t="shared" si="3"/>
        <v>0</v>
      </c>
      <c r="BT10" s="21">
        <f t="shared" si="3"/>
        <v>0</v>
      </c>
      <c r="BU10" s="22"/>
      <c r="BV10" s="20">
        <f aca="true" t="shared" si="4" ref="BV10:CH10">SUM(BV11:BV14)</f>
        <v>0</v>
      </c>
      <c r="BW10" s="20">
        <v>0</v>
      </c>
      <c r="BX10" s="21">
        <f t="shared" si="4"/>
        <v>0</v>
      </c>
      <c r="BY10" s="21">
        <f t="shared" si="4"/>
        <v>0</v>
      </c>
      <c r="BZ10" s="21">
        <f t="shared" si="4"/>
        <v>0</v>
      </c>
      <c r="CA10" s="21">
        <f t="shared" si="4"/>
        <v>0</v>
      </c>
      <c r="CB10" s="21">
        <f t="shared" si="4"/>
        <v>0</v>
      </c>
      <c r="CC10" s="21">
        <f t="shared" si="4"/>
        <v>0</v>
      </c>
      <c r="CD10" s="21">
        <f t="shared" si="4"/>
        <v>0</v>
      </c>
      <c r="CE10" s="21">
        <f t="shared" si="4"/>
        <v>0</v>
      </c>
      <c r="CF10" s="21">
        <f t="shared" si="4"/>
        <v>0</v>
      </c>
      <c r="CG10" s="21">
        <f t="shared" si="4"/>
        <v>0</v>
      </c>
      <c r="CH10" s="21">
        <f t="shared" si="4"/>
        <v>0</v>
      </c>
    </row>
    <row r="11" spans="1:86" ht="12.75">
      <c r="A11" s="50" t="s">
        <v>9</v>
      </c>
      <c r="B11" s="50"/>
      <c r="C11" s="50"/>
      <c r="D11" s="50"/>
      <c r="E11" s="50"/>
      <c r="F11" s="50"/>
      <c r="G11" s="9" t="s">
        <v>10</v>
      </c>
      <c r="H11" s="10">
        <v>0</v>
      </c>
      <c r="I11" s="12">
        <v>0</v>
      </c>
      <c r="J11" s="24">
        <f aca="true" t="shared" si="5" ref="J11:AI11">$H$40*$H$11/100*12*J39</f>
        <v>0</v>
      </c>
      <c r="K11" s="24">
        <f t="shared" si="5"/>
        <v>0</v>
      </c>
      <c r="L11" s="24">
        <f t="shared" si="5"/>
        <v>0</v>
      </c>
      <c r="M11" s="24">
        <f t="shared" si="5"/>
        <v>0</v>
      </c>
      <c r="N11" s="24">
        <f t="shared" si="5"/>
        <v>0</v>
      </c>
      <c r="O11" s="24">
        <f t="shared" si="5"/>
        <v>0</v>
      </c>
      <c r="P11" s="24">
        <f t="shared" si="5"/>
        <v>0</v>
      </c>
      <c r="Q11" s="24">
        <f t="shared" si="5"/>
        <v>0</v>
      </c>
      <c r="R11" s="24">
        <f t="shared" si="5"/>
        <v>0</v>
      </c>
      <c r="S11" s="24">
        <f t="shared" si="5"/>
        <v>0</v>
      </c>
      <c r="T11" s="24">
        <f t="shared" si="5"/>
        <v>0</v>
      </c>
      <c r="U11" s="24">
        <f t="shared" si="5"/>
        <v>0</v>
      </c>
      <c r="V11" s="24">
        <f t="shared" si="5"/>
        <v>0</v>
      </c>
      <c r="W11" s="24">
        <f t="shared" si="5"/>
        <v>0</v>
      </c>
      <c r="X11" s="24">
        <f t="shared" si="5"/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4">
        <f t="shared" si="5"/>
        <v>0</v>
      </c>
      <c r="AF11" s="24">
        <f t="shared" si="5"/>
        <v>0</v>
      </c>
      <c r="AG11" s="24">
        <f t="shared" si="5"/>
        <v>0</v>
      </c>
      <c r="AH11" s="24">
        <f t="shared" si="5"/>
        <v>0</v>
      </c>
      <c r="AI11" s="24">
        <f t="shared" si="5"/>
        <v>0</v>
      </c>
      <c r="AJ11" s="25" t="s">
        <v>10</v>
      </c>
      <c r="AK11" s="23">
        <v>0</v>
      </c>
      <c r="AL11" s="12">
        <v>0</v>
      </c>
      <c r="AM11" s="24">
        <f aca="true" t="shared" si="6" ref="AM11:BF11">$H$40*$H$11/100*12*AM39</f>
        <v>0</v>
      </c>
      <c r="AN11" s="24">
        <f t="shared" si="6"/>
        <v>0</v>
      </c>
      <c r="AO11" s="24">
        <f t="shared" si="6"/>
        <v>0</v>
      </c>
      <c r="AP11" s="24">
        <f t="shared" si="6"/>
        <v>0</v>
      </c>
      <c r="AQ11" s="24">
        <f t="shared" si="6"/>
        <v>0</v>
      </c>
      <c r="AR11" s="24">
        <f t="shared" si="6"/>
        <v>0</v>
      </c>
      <c r="AS11" s="24">
        <f t="shared" si="6"/>
        <v>0</v>
      </c>
      <c r="AT11" s="24">
        <f t="shared" si="6"/>
        <v>0</v>
      </c>
      <c r="AU11" s="24">
        <f t="shared" si="6"/>
        <v>0</v>
      </c>
      <c r="AV11" s="24">
        <f t="shared" si="6"/>
        <v>0</v>
      </c>
      <c r="AW11" s="24">
        <f t="shared" si="6"/>
        <v>0</v>
      </c>
      <c r="AX11" s="24">
        <f t="shared" si="6"/>
        <v>0</v>
      </c>
      <c r="AY11" s="24">
        <f t="shared" si="6"/>
        <v>0</v>
      </c>
      <c r="AZ11" s="24">
        <f t="shared" si="6"/>
        <v>0</v>
      </c>
      <c r="BA11" s="24">
        <f t="shared" si="6"/>
        <v>0</v>
      </c>
      <c r="BB11" s="24">
        <f t="shared" si="6"/>
        <v>0</v>
      </c>
      <c r="BC11" s="24">
        <f t="shared" si="6"/>
        <v>0</v>
      </c>
      <c r="BD11" s="24">
        <f t="shared" si="6"/>
        <v>0</v>
      </c>
      <c r="BE11" s="24">
        <f t="shared" si="6"/>
        <v>0</v>
      </c>
      <c r="BF11" s="24">
        <f t="shared" si="6"/>
        <v>0</v>
      </c>
      <c r="BG11" s="25" t="s">
        <v>10</v>
      </c>
      <c r="BH11" s="23">
        <v>0</v>
      </c>
      <c r="BI11" s="12">
        <v>0</v>
      </c>
      <c r="BJ11" s="24">
        <f aca="true" t="shared" si="7" ref="BJ11:BT11">$H$40*$H$11/100*12*BJ39</f>
        <v>0</v>
      </c>
      <c r="BK11" s="24">
        <f t="shared" si="7"/>
        <v>0</v>
      </c>
      <c r="BL11" s="24">
        <f t="shared" si="7"/>
        <v>0</v>
      </c>
      <c r="BM11" s="24">
        <f t="shared" si="7"/>
        <v>0</v>
      </c>
      <c r="BN11" s="24">
        <f t="shared" si="7"/>
        <v>0</v>
      </c>
      <c r="BO11" s="24">
        <f t="shared" si="7"/>
        <v>0</v>
      </c>
      <c r="BP11" s="24">
        <f t="shared" si="7"/>
        <v>0</v>
      </c>
      <c r="BQ11" s="24">
        <f t="shared" si="7"/>
        <v>0</v>
      </c>
      <c r="BR11" s="24">
        <f t="shared" si="7"/>
        <v>0</v>
      </c>
      <c r="BS11" s="24">
        <f t="shared" si="7"/>
        <v>0</v>
      </c>
      <c r="BT11" s="24">
        <f t="shared" si="7"/>
        <v>0</v>
      </c>
      <c r="BU11" s="25" t="s">
        <v>10</v>
      </c>
      <c r="BV11" s="23">
        <v>0</v>
      </c>
      <c r="BW11" s="46">
        <v>0</v>
      </c>
      <c r="BX11" s="24">
        <f aca="true" t="shared" si="8" ref="BX11:CH11">$H$40*$H$11/100*12*BX39</f>
        <v>0</v>
      </c>
      <c r="BY11" s="24">
        <f t="shared" si="8"/>
        <v>0</v>
      </c>
      <c r="BZ11" s="24">
        <f t="shared" si="8"/>
        <v>0</v>
      </c>
      <c r="CA11" s="24">
        <f t="shared" si="8"/>
        <v>0</v>
      </c>
      <c r="CB11" s="24">
        <f t="shared" si="8"/>
        <v>0</v>
      </c>
      <c r="CC11" s="24">
        <f t="shared" si="8"/>
        <v>0</v>
      </c>
      <c r="CD11" s="24">
        <f t="shared" si="8"/>
        <v>0</v>
      </c>
      <c r="CE11" s="24">
        <f t="shared" si="8"/>
        <v>0</v>
      </c>
      <c r="CF11" s="24">
        <f t="shared" si="8"/>
        <v>0</v>
      </c>
      <c r="CG11" s="24">
        <f t="shared" si="8"/>
        <v>0</v>
      </c>
      <c r="CH11" s="24">
        <f t="shared" si="8"/>
        <v>0</v>
      </c>
    </row>
    <row r="12" spans="1:86" ht="12.75">
      <c r="A12" s="50" t="s">
        <v>11</v>
      </c>
      <c r="B12" s="50"/>
      <c r="C12" s="50"/>
      <c r="D12" s="50"/>
      <c r="E12" s="50"/>
      <c r="F12" s="50"/>
      <c r="G12" s="9" t="s">
        <v>10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5" t="s">
        <v>10</v>
      </c>
      <c r="AK12" s="23">
        <v>0</v>
      </c>
      <c r="AL12" s="12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5" t="s">
        <v>10</v>
      </c>
      <c r="BH12" s="23">
        <v>0</v>
      </c>
      <c r="BI12" s="12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5" t="s">
        <v>10</v>
      </c>
      <c r="BV12" s="23">
        <v>0</v>
      </c>
      <c r="BW12" s="46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</row>
    <row r="13" spans="1:86" ht="12.75">
      <c r="A13" s="50" t="s">
        <v>12</v>
      </c>
      <c r="B13" s="50"/>
      <c r="C13" s="50"/>
      <c r="D13" s="50"/>
      <c r="E13" s="50"/>
      <c r="F13" s="50"/>
      <c r="G13" s="9" t="s">
        <v>10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 t="s">
        <v>10</v>
      </c>
      <c r="AK13" s="23">
        <v>0</v>
      </c>
      <c r="AL13" s="12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5" t="s">
        <v>10</v>
      </c>
      <c r="BH13" s="23">
        <v>0</v>
      </c>
      <c r="BI13" s="12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5" t="s">
        <v>10</v>
      </c>
      <c r="BV13" s="23">
        <v>0</v>
      </c>
      <c r="BW13" s="46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</row>
    <row r="14" spans="1:86" ht="12.75">
      <c r="A14" s="50" t="s">
        <v>13</v>
      </c>
      <c r="B14" s="50"/>
      <c r="C14" s="50"/>
      <c r="D14" s="50"/>
      <c r="E14" s="50"/>
      <c r="F14" s="50"/>
      <c r="G14" s="9" t="s">
        <v>14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 t="s">
        <v>14</v>
      </c>
      <c r="AK14" s="23">
        <v>0</v>
      </c>
      <c r="AL14" s="12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5" t="s">
        <v>14</v>
      </c>
      <c r="BH14" s="23">
        <v>0</v>
      </c>
      <c r="BI14" s="12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5" t="s">
        <v>14</v>
      </c>
      <c r="BV14" s="23">
        <v>0</v>
      </c>
      <c r="BW14" s="46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</row>
    <row r="15" spans="1:86" ht="23.25" customHeight="1">
      <c r="A15" s="54" t="s">
        <v>15</v>
      </c>
      <c r="B15" s="54"/>
      <c r="C15" s="54"/>
      <c r="D15" s="54"/>
      <c r="E15" s="54"/>
      <c r="F15" s="54"/>
      <c r="G15" s="11"/>
      <c r="H15" s="8">
        <f>SUM(H16:H21)</f>
        <v>51.41294050776808</v>
      </c>
      <c r="I15" s="40">
        <f>SUM(I16:I23)</f>
        <v>5.45</v>
      </c>
      <c r="J15" s="21">
        <f aca="true" t="shared" si="9" ref="J15:AI15">SUM(J16:J23)</f>
        <v>37408.8</v>
      </c>
      <c r="K15" s="21">
        <f t="shared" si="9"/>
        <v>36754.8</v>
      </c>
      <c r="L15" s="21">
        <f t="shared" si="9"/>
        <v>37009.86</v>
      </c>
      <c r="M15" s="21">
        <f t="shared" si="9"/>
        <v>37251.840000000004</v>
      </c>
      <c r="N15" s="21">
        <f t="shared" si="9"/>
        <v>34877.82</v>
      </c>
      <c r="O15" s="21">
        <f t="shared" si="9"/>
        <v>34982.46</v>
      </c>
      <c r="P15" s="21">
        <f t="shared" si="9"/>
        <v>36722.100000000006</v>
      </c>
      <c r="Q15" s="21">
        <f t="shared" si="9"/>
        <v>35518.740000000005</v>
      </c>
      <c r="R15" s="21">
        <f t="shared" si="9"/>
        <v>37775.04000000001</v>
      </c>
      <c r="S15" s="21">
        <f t="shared" si="9"/>
        <v>38062.8</v>
      </c>
      <c r="T15" s="21">
        <f t="shared" si="9"/>
        <v>30613.74</v>
      </c>
      <c r="U15" s="21">
        <f t="shared" si="9"/>
        <v>30103.620000000003</v>
      </c>
      <c r="V15" s="21">
        <f t="shared" si="9"/>
        <v>37114.5</v>
      </c>
      <c r="W15" s="21">
        <f t="shared" si="9"/>
        <v>36892.14000000001</v>
      </c>
      <c r="X15" s="21">
        <f t="shared" si="9"/>
        <v>39338.100000000006</v>
      </c>
      <c r="Y15" s="21">
        <f t="shared" si="9"/>
        <v>37369.56</v>
      </c>
      <c r="Z15" s="21">
        <f t="shared" si="9"/>
        <v>49036.92</v>
      </c>
      <c r="AA15" s="21">
        <f t="shared" si="9"/>
        <v>48376.380000000005</v>
      </c>
      <c r="AB15" s="21">
        <f t="shared" si="9"/>
        <v>47846.64</v>
      </c>
      <c r="AC15" s="21">
        <f t="shared" si="9"/>
        <v>30417.540000000005</v>
      </c>
      <c r="AD15" s="21">
        <f t="shared" si="9"/>
        <v>47918.58</v>
      </c>
      <c r="AE15" s="21">
        <f t="shared" si="9"/>
        <v>36852.9</v>
      </c>
      <c r="AF15" s="21">
        <f t="shared" si="9"/>
        <v>38285.16</v>
      </c>
      <c r="AG15" s="21">
        <f t="shared" si="9"/>
        <v>48232.5</v>
      </c>
      <c r="AH15" s="21">
        <f t="shared" si="9"/>
        <v>47558.880000000005</v>
      </c>
      <c r="AI15" s="21">
        <f t="shared" si="9"/>
        <v>48167.100000000006</v>
      </c>
      <c r="AJ15" s="26"/>
      <c r="AK15" s="20">
        <f>SUM(AK16:AK21)</f>
        <v>51.41294050776808</v>
      </c>
      <c r="AL15" s="40">
        <f>SUM(AL16:AL23)</f>
        <v>5.45</v>
      </c>
      <c r="AM15" s="21">
        <f aca="true" t="shared" si="10" ref="AM15:BF15">SUM(AM16:AM23)</f>
        <v>33007.380000000005</v>
      </c>
      <c r="AN15" s="20">
        <f t="shared" si="10"/>
        <v>35015.16</v>
      </c>
      <c r="AO15" s="21">
        <f t="shared" si="10"/>
        <v>30417.540000000005</v>
      </c>
      <c r="AP15" s="20">
        <f t="shared" si="10"/>
        <v>30711.840000000004</v>
      </c>
      <c r="AQ15" s="20">
        <f t="shared" si="10"/>
        <v>32209.5</v>
      </c>
      <c r="AR15" s="21">
        <f t="shared" si="10"/>
        <v>37676.94</v>
      </c>
      <c r="AS15" s="21">
        <f t="shared" si="10"/>
        <v>38095.5</v>
      </c>
      <c r="AT15" s="20">
        <f t="shared" si="10"/>
        <v>32941.98</v>
      </c>
      <c r="AU15" s="21">
        <f t="shared" si="10"/>
        <v>36709.020000000004</v>
      </c>
      <c r="AV15" s="20">
        <f aca="true" t="shared" si="11" ref="AV15:BE15">SUM(AV16:AV23)</f>
        <v>37238.76</v>
      </c>
      <c r="AW15" s="20">
        <f t="shared" si="11"/>
        <v>39887.45999999999</v>
      </c>
      <c r="AX15" s="21">
        <f t="shared" si="11"/>
        <v>32667.300000000003</v>
      </c>
      <c r="AY15" s="20">
        <f t="shared" si="11"/>
        <v>37173.36</v>
      </c>
      <c r="AZ15" s="20">
        <f t="shared" si="11"/>
        <v>24773.52</v>
      </c>
      <c r="BA15" s="20">
        <f t="shared" si="11"/>
        <v>29717.760000000002</v>
      </c>
      <c r="BB15" s="21">
        <f t="shared" si="11"/>
        <v>48297.90000000001</v>
      </c>
      <c r="BC15" s="20">
        <f t="shared" si="11"/>
        <v>48101.700000000004</v>
      </c>
      <c r="BD15" s="21">
        <f t="shared" si="11"/>
        <v>32994.3</v>
      </c>
      <c r="BE15" s="20">
        <f t="shared" si="11"/>
        <v>39527.759999999995</v>
      </c>
      <c r="BF15" s="20">
        <f t="shared" si="10"/>
        <v>48474.48</v>
      </c>
      <c r="BG15" s="26"/>
      <c r="BH15" s="20">
        <f>SUM(BH16:BH21)</f>
        <v>51.41294050776808</v>
      </c>
      <c r="BI15" s="40">
        <f>SUM(BI16:BI23)</f>
        <v>5.45</v>
      </c>
      <c r="BJ15" s="20">
        <f aca="true" t="shared" si="12" ref="BJ15:BT15">SUM(BJ16:BJ23)</f>
        <v>31025.760000000002</v>
      </c>
      <c r="BK15" s="20">
        <f t="shared" si="12"/>
        <v>30646.440000000002</v>
      </c>
      <c r="BL15" s="20">
        <f t="shared" si="12"/>
        <v>33988.380000000005</v>
      </c>
      <c r="BM15" s="20">
        <f t="shared" si="12"/>
        <v>33471.72</v>
      </c>
      <c r="BN15" s="20">
        <f t="shared" si="12"/>
        <v>47441.16</v>
      </c>
      <c r="BO15" s="20">
        <f t="shared" si="12"/>
        <v>47637.36</v>
      </c>
      <c r="BP15" s="20">
        <f t="shared" si="12"/>
        <v>31293.9</v>
      </c>
      <c r="BQ15" s="20">
        <f t="shared" si="12"/>
        <v>48127.86</v>
      </c>
      <c r="BR15" s="20">
        <f t="shared" si="12"/>
        <v>30816.48</v>
      </c>
      <c r="BS15" s="20">
        <f t="shared" si="12"/>
        <v>30306.36</v>
      </c>
      <c r="BT15" s="20">
        <f t="shared" si="12"/>
        <v>30581.040000000005</v>
      </c>
      <c r="BU15" s="26"/>
      <c r="BV15" s="20">
        <f>SUM(BV16:BV21)</f>
        <v>51.41294050776808</v>
      </c>
      <c r="BW15" s="20">
        <f>SUM(BW16:BW23)</f>
        <v>5.07</v>
      </c>
      <c r="BX15" s="21">
        <f aca="true" t="shared" si="13" ref="BX15:CH15">SUM(BX16:BX23)</f>
        <v>34350.264</v>
      </c>
      <c r="BY15" s="20">
        <f t="shared" si="13"/>
        <v>35877.348000000005</v>
      </c>
      <c r="BZ15" s="20">
        <f t="shared" si="13"/>
        <v>22486.464</v>
      </c>
      <c r="CA15" s="20">
        <f t="shared" si="13"/>
        <v>23417.316</v>
      </c>
      <c r="CB15" s="21">
        <f t="shared" si="13"/>
        <v>34368.516</v>
      </c>
      <c r="CC15" s="21">
        <f t="shared" si="13"/>
        <v>33595.848000000005</v>
      </c>
      <c r="CD15" s="21">
        <f t="shared" si="13"/>
        <v>34703.136</v>
      </c>
      <c r="CE15" s="21">
        <f t="shared" si="13"/>
        <v>35238.528000000006</v>
      </c>
      <c r="CF15" s="21">
        <f t="shared" si="13"/>
        <v>34940.412</v>
      </c>
      <c r="CG15" s="21">
        <f t="shared" si="13"/>
        <v>33766.2</v>
      </c>
      <c r="CH15" s="21">
        <f t="shared" si="13"/>
        <v>34228.584</v>
      </c>
    </row>
    <row r="16" spans="1:86" ht="12.75">
      <c r="A16" s="50" t="s">
        <v>16</v>
      </c>
      <c r="B16" s="50"/>
      <c r="C16" s="50"/>
      <c r="D16" s="50"/>
      <c r="E16" s="50"/>
      <c r="F16" s="50"/>
      <c r="G16" s="9" t="s">
        <v>10</v>
      </c>
      <c r="H16" s="12">
        <v>0.7598226127320953</v>
      </c>
      <c r="I16" s="12">
        <v>0.19</v>
      </c>
      <c r="J16" s="24">
        <f aca="true" t="shared" si="14" ref="J16:AI16">$I$16*J39*$B$45</f>
        <v>1304.16</v>
      </c>
      <c r="K16" s="24">
        <f t="shared" si="14"/>
        <v>1281.3600000000001</v>
      </c>
      <c r="L16" s="24">
        <f t="shared" si="14"/>
        <v>1290.252</v>
      </c>
      <c r="M16" s="24">
        <f t="shared" si="14"/>
        <v>1298.688</v>
      </c>
      <c r="N16" s="24">
        <f t="shared" si="14"/>
        <v>1215.924</v>
      </c>
      <c r="O16" s="24">
        <f t="shared" si="14"/>
        <v>1219.5720000000001</v>
      </c>
      <c r="P16" s="24">
        <f t="shared" si="14"/>
        <v>1280.22</v>
      </c>
      <c r="Q16" s="24">
        <f t="shared" si="14"/>
        <v>1238.268</v>
      </c>
      <c r="R16" s="24">
        <f t="shared" si="14"/>
        <v>1316.9279999999999</v>
      </c>
      <c r="S16" s="24">
        <f t="shared" si="14"/>
        <v>1326.96</v>
      </c>
      <c r="T16" s="24">
        <f t="shared" si="14"/>
        <v>1067.268</v>
      </c>
      <c r="U16" s="24">
        <f t="shared" si="14"/>
        <v>1049.4840000000002</v>
      </c>
      <c r="V16" s="24">
        <f t="shared" si="14"/>
        <v>1293.9</v>
      </c>
      <c r="W16" s="24">
        <f t="shared" si="14"/>
        <v>1286.1480000000001</v>
      </c>
      <c r="X16" s="24">
        <f t="shared" si="14"/>
        <v>1371.42</v>
      </c>
      <c r="Y16" s="24">
        <f t="shared" si="14"/>
        <v>1302.792</v>
      </c>
      <c r="Z16" s="24">
        <f t="shared" si="14"/>
        <v>1709.5439999999999</v>
      </c>
      <c r="AA16" s="24">
        <f t="shared" si="14"/>
        <v>1686.516</v>
      </c>
      <c r="AB16" s="24">
        <f t="shared" si="14"/>
        <v>1668.0480000000002</v>
      </c>
      <c r="AC16" s="24">
        <f t="shared" si="14"/>
        <v>1060.4279999999999</v>
      </c>
      <c r="AD16" s="24">
        <f t="shared" si="14"/>
        <v>1670.5560000000003</v>
      </c>
      <c r="AE16" s="24">
        <f t="shared" si="14"/>
        <v>1284.78</v>
      </c>
      <c r="AF16" s="24">
        <f t="shared" si="14"/>
        <v>1334.712</v>
      </c>
      <c r="AG16" s="24">
        <f t="shared" si="14"/>
        <v>1681.5</v>
      </c>
      <c r="AH16" s="24">
        <f t="shared" si="14"/>
        <v>1658.016</v>
      </c>
      <c r="AI16" s="24">
        <f t="shared" si="14"/>
        <v>1679.22</v>
      </c>
      <c r="AJ16" s="25" t="s">
        <v>10</v>
      </c>
      <c r="AK16" s="23">
        <v>0.7598226127320953</v>
      </c>
      <c r="AL16" s="12">
        <v>0.19</v>
      </c>
      <c r="AM16" s="24">
        <f aca="true" t="shared" si="15" ref="AM16:BF16">$AL$16*AM39*$B$45</f>
        <v>1150.716</v>
      </c>
      <c r="AN16" s="24">
        <f t="shared" si="15"/>
        <v>1220.712</v>
      </c>
      <c r="AO16" s="24">
        <f t="shared" si="15"/>
        <v>1060.4279999999999</v>
      </c>
      <c r="AP16" s="24">
        <f t="shared" si="15"/>
        <v>1070.688</v>
      </c>
      <c r="AQ16" s="24">
        <f t="shared" si="15"/>
        <v>1122.9</v>
      </c>
      <c r="AR16" s="24">
        <f t="shared" si="15"/>
        <v>1313.508</v>
      </c>
      <c r="AS16" s="24">
        <f t="shared" si="15"/>
        <v>1328.1</v>
      </c>
      <c r="AT16" s="24">
        <f t="shared" si="15"/>
        <v>1148.4360000000001</v>
      </c>
      <c r="AU16" s="24">
        <f t="shared" si="15"/>
        <v>1279.764</v>
      </c>
      <c r="AV16" s="24">
        <f t="shared" si="15"/>
        <v>1298.232</v>
      </c>
      <c r="AW16" s="24">
        <f t="shared" si="15"/>
        <v>1390.5720000000001</v>
      </c>
      <c r="AX16" s="24">
        <f t="shared" si="15"/>
        <v>1138.8600000000001</v>
      </c>
      <c r="AY16" s="24">
        <f t="shared" si="15"/>
        <v>1295.952</v>
      </c>
      <c r="AZ16" s="24">
        <f t="shared" si="15"/>
        <v>863.6640000000001</v>
      </c>
      <c r="BA16" s="24">
        <f t="shared" si="15"/>
        <v>1036.032</v>
      </c>
      <c r="BB16" s="24">
        <f t="shared" si="15"/>
        <v>1683.78</v>
      </c>
      <c r="BC16" s="24">
        <f t="shared" si="15"/>
        <v>1676.94</v>
      </c>
      <c r="BD16" s="24">
        <f t="shared" si="15"/>
        <v>1150.26</v>
      </c>
      <c r="BE16" s="24">
        <f t="shared" si="15"/>
        <v>1378.032</v>
      </c>
      <c r="BF16" s="24">
        <f t="shared" si="15"/>
        <v>1689.9360000000001</v>
      </c>
      <c r="BG16" s="25" t="s">
        <v>10</v>
      </c>
      <c r="BH16" s="23">
        <v>0.7598226127320953</v>
      </c>
      <c r="BI16" s="12">
        <v>0.19</v>
      </c>
      <c r="BJ16" s="24">
        <f aca="true" t="shared" si="16" ref="BJ16:BT16">$BI$16*BJ39*$B$45</f>
        <v>1081.632</v>
      </c>
      <c r="BK16" s="24">
        <f t="shared" si="16"/>
        <v>1068.4080000000001</v>
      </c>
      <c r="BL16" s="24">
        <f t="shared" si="16"/>
        <v>1184.9160000000002</v>
      </c>
      <c r="BM16" s="24">
        <f t="shared" si="16"/>
        <v>1166.904</v>
      </c>
      <c r="BN16" s="24">
        <f t="shared" si="16"/>
        <v>1653.9119999999998</v>
      </c>
      <c r="BO16" s="24">
        <f t="shared" si="16"/>
        <v>1660.752</v>
      </c>
      <c r="BP16" s="24">
        <f t="shared" si="16"/>
        <v>1090.98</v>
      </c>
      <c r="BQ16" s="24">
        <f t="shared" si="16"/>
        <v>1677.8519999999999</v>
      </c>
      <c r="BR16" s="24">
        <f t="shared" si="16"/>
        <v>1074.336</v>
      </c>
      <c r="BS16" s="24">
        <f t="shared" si="16"/>
        <v>1056.552</v>
      </c>
      <c r="BT16" s="24">
        <f t="shared" si="16"/>
        <v>1066.1280000000002</v>
      </c>
      <c r="BU16" s="25" t="s">
        <v>10</v>
      </c>
      <c r="BV16" s="23">
        <v>0.7598226127320953</v>
      </c>
      <c r="BW16" s="12">
        <v>0.19</v>
      </c>
      <c r="BX16" s="24">
        <f>$BW$16*BX39*$B$45</f>
        <v>1287.288</v>
      </c>
      <c r="BY16" s="24">
        <f aca="true" t="shared" si="17" ref="BY16:CH16">$BW$16*BY39*$B$45</f>
        <v>1344.516</v>
      </c>
      <c r="BZ16" s="24">
        <f t="shared" si="17"/>
        <v>842.6880000000001</v>
      </c>
      <c r="CA16" s="24">
        <f t="shared" si="17"/>
        <v>877.572</v>
      </c>
      <c r="CB16" s="24">
        <f t="shared" si="17"/>
        <v>1287.972</v>
      </c>
      <c r="CC16" s="24">
        <f t="shared" si="17"/>
        <v>1259.016</v>
      </c>
      <c r="CD16" s="24">
        <f t="shared" si="17"/>
        <v>1300.512</v>
      </c>
      <c r="CE16" s="24">
        <f t="shared" si="17"/>
        <v>1320.5760000000002</v>
      </c>
      <c r="CF16" s="24">
        <f t="shared" si="17"/>
        <v>1309.404</v>
      </c>
      <c r="CG16" s="24">
        <f t="shared" si="17"/>
        <v>1265.4</v>
      </c>
      <c r="CH16" s="24">
        <f t="shared" si="17"/>
        <v>1282.728</v>
      </c>
    </row>
    <row r="17" spans="1:86" ht="12.75">
      <c r="A17" s="50" t="s">
        <v>17</v>
      </c>
      <c r="B17" s="50"/>
      <c r="C17" s="50"/>
      <c r="D17" s="50"/>
      <c r="E17" s="50"/>
      <c r="F17" s="50"/>
      <c r="G17" s="9" t="s">
        <v>10</v>
      </c>
      <c r="H17" s="12">
        <v>6.63867871352785</v>
      </c>
      <c r="I17" s="12">
        <v>0.56</v>
      </c>
      <c r="J17" s="24">
        <f aca="true" t="shared" si="18" ref="J17:AI17">$I$17*J39*$B$45</f>
        <v>3843.8400000000006</v>
      </c>
      <c r="K17" s="24">
        <f t="shared" si="18"/>
        <v>3776.6400000000003</v>
      </c>
      <c r="L17" s="24">
        <f t="shared" si="18"/>
        <v>3802.848</v>
      </c>
      <c r="M17" s="24">
        <f t="shared" si="18"/>
        <v>3827.7120000000004</v>
      </c>
      <c r="N17" s="24">
        <f t="shared" si="18"/>
        <v>3583.7760000000003</v>
      </c>
      <c r="O17" s="24">
        <f t="shared" si="18"/>
        <v>3594.5280000000002</v>
      </c>
      <c r="P17" s="24">
        <f t="shared" si="18"/>
        <v>3773.2800000000007</v>
      </c>
      <c r="Q17" s="24">
        <f t="shared" si="18"/>
        <v>3649.6320000000005</v>
      </c>
      <c r="R17" s="24">
        <f t="shared" si="18"/>
        <v>3881.472</v>
      </c>
      <c r="S17" s="24">
        <f t="shared" si="18"/>
        <v>3911.04</v>
      </c>
      <c r="T17" s="24">
        <f t="shared" si="18"/>
        <v>3145.6320000000005</v>
      </c>
      <c r="U17" s="24">
        <f t="shared" si="18"/>
        <v>3093.2160000000003</v>
      </c>
      <c r="V17" s="24">
        <f t="shared" si="18"/>
        <v>3813.6000000000004</v>
      </c>
      <c r="W17" s="24">
        <f t="shared" si="18"/>
        <v>3790.7520000000004</v>
      </c>
      <c r="X17" s="24">
        <f t="shared" si="18"/>
        <v>4042.0800000000004</v>
      </c>
      <c r="Y17" s="24">
        <f t="shared" si="18"/>
        <v>3839.8080000000004</v>
      </c>
      <c r="Z17" s="24">
        <f t="shared" si="18"/>
        <v>5038.656000000001</v>
      </c>
      <c r="AA17" s="24">
        <f t="shared" si="18"/>
        <v>4970.7840000000015</v>
      </c>
      <c r="AB17" s="24">
        <f t="shared" si="18"/>
        <v>4916.352000000001</v>
      </c>
      <c r="AC17" s="24">
        <f t="shared" si="18"/>
        <v>3125.472</v>
      </c>
      <c r="AD17" s="24">
        <f t="shared" si="18"/>
        <v>4923.744000000001</v>
      </c>
      <c r="AE17" s="24">
        <f t="shared" si="18"/>
        <v>3786.7200000000003</v>
      </c>
      <c r="AF17" s="24">
        <f t="shared" si="18"/>
        <v>3933.888</v>
      </c>
      <c r="AG17" s="24">
        <f t="shared" si="18"/>
        <v>4956.000000000001</v>
      </c>
      <c r="AH17" s="24">
        <f t="shared" si="18"/>
        <v>4886.7840000000015</v>
      </c>
      <c r="AI17" s="24">
        <f t="shared" si="18"/>
        <v>4949.280000000001</v>
      </c>
      <c r="AJ17" s="25" t="s">
        <v>10</v>
      </c>
      <c r="AK17" s="23">
        <v>6.63867871352785</v>
      </c>
      <c r="AL17" s="12">
        <v>0.56</v>
      </c>
      <c r="AM17" s="24">
        <f aca="true" t="shared" si="19" ref="AM17:BF17">$AL$17*AM39*$B$45</f>
        <v>3391.584</v>
      </c>
      <c r="AN17" s="24">
        <f t="shared" si="19"/>
        <v>3597.888</v>
      </c>
      <c r="AO17" s="24">
        <f t="shared" si="19"/>
        <v>3125.472</v>
      </c>
      <c r="AP17" s="24">
        <f t="shared" si="19"/>
        <v>3155.7120000000004</v>
      </c>
      <c r="AQ17" s="24">
        <f t="shared" si="19"/>
        <v>3309.6000000000004</v>
      </c>
      <c r="AR17" s="24">
        <f t="shared" si="19"/>
        <v>3871.3920000000007</v>
      </c>
      <c r="AS17" s="24">
        <f t="shared" si="19"/>
        <v>3914.4000000000005</v>
      </c>
      <c r="AT17" s="24">
        <f t="shared" si="19"/>
        <v>3384.864</v>
      </c>
      <c r="AU17" s="24">
        <f t="shared" si="19"/>
        <v>3771.9360000000006</v>
      </c>
      <c r="AV17" s="24">
        <f t="shared" si="19"/>
        <v>3826.3680000000004</v>
      </c>
      <c r="AW17" s="24">
        <f t="shared" si="19"/>
        <v>4098.528</v>
      </c>
      <c r="AX17" s="24">
        <f t="shared" si="19"/>
        <v>3356.6400000000003</v>
      </c>
      <c r="AY17" s="24">
        <f t="shared" si="19"/>
        <v>3819.648</v>
      </c>
      <c r="AZ17" s="24">
        <f t="shared" si="19"/>
        <v>2545.536</v>
      </c>
      <c r="BA17" s="24">
        <f t="shared" si="19"/>
        <v>3053.568</v>
      </c>
      <c r="BB17" s="24">
        <f t="shared" si="19"/>
        <v>4962.720000000001</v>
      </c>
      <c r="BC17" s="24">
        <f t="shared" si="19"/>
        <v>4942.56</v>
      </c>
      <c r="BD17" s="24">
        <f t="shared" si="19"/>
        <v>3390.2400000000007</v>
      </c>
      <c r="BE17" s="24">
        <f t="shared" si="19"/>
        <v>4061.568</v>
      </c>
      <c r="BF17" s="24">
        <f t="shared" si="19"/>
        <v>4980.8640000000005</v>
      </c>
      <c r="BG17" s="25" t="s">
        <v>10</v>
      </c>
      <c r="BH17" s="23">
        <v>6.63867871352785</v>
      </c>
      <c r="BI17" s="12">
        <v>0.56</v>
      </c>
      <c r="BJ17" s="24">
        <f aca="true" t="shared" si="20" ref="BJ17:BT17">$BI$17*BJ39*$B$45</f>
        <v>3187.968</v>
      </c>
      <c r="BK17" s="24">
        <f t="shared" si="20"/>
        <v>3148.9920000000006</v>
      </c>
      <c r="BL17" s="24">
        <f t="shared" si="20"/>
        <v>3492.3840000000005</v>
      </c>
      <c r="BM17" s="24">
        <f t="shared" si="20"/>
        <v>3439.2960000000007</v>
      </c>
      <c r="BN17" s="24">
        <f t="shared" si="20"/>
        <v>4874.688</v>
      </c>
      <c r="BO17" s="24">
        <f t="shared" si="20"/>
        <v>4894.848000000001</v>
      </c>
      <c r="BP17" s="24">
        <f t="shared" si="20"/>
        <v>3215.5200000000004</v>
      </c>
      <c r="BQ17" s="24">
        <f t="shared" si="20"/>
        <v>4945.2480000000005</v>
      </c>
      <c r="BR17" s="24">
        <f t="shared" si="20"/>
        <v>3166.464</v>
      </c>
      <c r="BS17" s="24">
        <f t="shared" si="20"/>
        <v>3114.0480000000002</v>
      </c>
      <c r="BT17" s="24">
        <f t="shared" si="20"/>
        <v>3142.272000000001</v>
      </c>
      <c r="BU17" s="25" t="s">
        <v>10</v>
      </c>
      <c r="BV17" s="23">
        <v>6.63867871352785</v>
      </c>
      <c r="BW17" s="12">
        <v>0.36</v>
      </c>
      <c r="BX17" s="24">
        <f>$BW$17*BX39*$B$45</f>
        <v>2439.072</v>
      </c>
      <c r="BY17" s="24">
        <f aca="true" t="shared" si="21" ref="BY17:CH17">$BW$17*BY39*$B$45</f>
        <v>2547.504</v>
      </c>
      <c r="BZ17" s="24">
        <f t="shared" si="21"/>
        <v>1596.672</v>
      </c>
      <c r="CA17" s="24">
        <f t="shared" si="21"/>
        <v>1662.768</v>
      </c>
      <c r="CB17" s="24">
        <f t="shared" si="21"/>
        <v>2440.3679999999995</v>
      </c>
      <c r="CC17" s="24">
        <f t="shared" si="21"/>
        <v>2385.504</v>
      </c>
      <c r="CD17" s="24">
        <f t="shared" si="21"/>
        <v>2464.1279999999997</v>
      </c>
      <c r="CE17" s="24">
        <f t="shared" si="21"/>
        <v>2502.1440000000002</v>
      </c>
      <c r="CF17" s="24">
        <f t="shared" si="21"/>
        <v>2480.9759999999997</v>
      </c>
      <c r="CG17" s="24">
        <f t="shared" si="21"/>
        <v>2397.6</v>
      </c>
      <c r="CH17" s="24">
        <f t="shared" si="21"/>
        <v>2430.432</v>
      </c>
    </row>
    <row r="18" spans="1:86" ht="12.75">
      <c r="A18" s="50" t="s">
        <v>18</v>
      </c>
      <c r="B18" s="50"/>
      <c r="C18" s="50"/>
      <c r="D18" s="50"/>
      <c r="E18" s="50"/>
      <c r="F18" s="50"/>
      <c r="G18" s="9" t="s">
        <v>10</v>
      </c>
      <c r="H18" s="12">
        <v>23.528449933686996</v>
      </c>
      <c r="I18" s="12">
        <v>0.37</v>
      </c>
      <c r="J18" s="24">
        <f aca="true" t="shared" si="22" ref="J18:AI18">$I$18*J39*$B$45</f>
        <v>2539.68</v>
      </c>
      <c r="K18" s="24">
        <f t="shared" si="22"/>
        <v>2495.2799999999997</v>
      </c>
      <c r="L18" s="24">
        <f t="shared" si="22"/>
        <v>2512.5959999999995</v>
      </c>
      <c r="M18" s="24">
        <f t="shared" si="22"/>
        <v>2529.0240000000003</v>
      </c>
      <c r="N18" s="24">
        <f t="shared" si="22"/>
        <v>2367.852</v>
      </c>
      <c r="O18" s="24">
        <f t="shared" si="22"/>
        <v>2374.9559999999997</v>
      </c>
      <c r="P18" s="24">
        <f t="shared" si="22"/>
        <v>2493.06</v>
      </c>
      <c r="Q18" s="24">
        <f t="shared" si="22"/>
        <v>2411.364</v>
      </c>
      <c r="R18" s="24">
        <f t="shared" si="22"/>
        <v>2564.5440000000003</v>
      </c>
      <c r="S18" s="24">
        <f t="shared" si="22"/>
        <v>2584.08</v>
      </c>
      <c r="T18" s="24">
        <f t="shared" si="22"/>
        <v>2078.364</v>
      </c>
      <c r="U18" s="24">
        <f t="shared" si="22"/>
        <v>2043.732</v>
      </c>
      <c r="V18" s="24">
        <f t="shared" si="22"/>
        <v>2519.7</v>
      </c>
      <c r="W18" s="24">
        <f t="shared" si="22"/>
        <v>2504.6040000000003</v>
      </c>
      <c r="X18" s="24">
        <f t="shared" si="22"/>
        <v>2670.66</v>
      </c>
      <c r="Y18" s="24">
        <f t="shared" si="22"/>
        <v>2537.0159999999996</v>
      </c>
      <c r="Z18" s="24">
        <f t="shared" si="22"/>
        <v>3329.112</v>
      </c>
      <c r="AA18" s="24">
        <f t="shared" si="22"/>
        <v>3284.268</v>
      </c>
      <c r="AB18" s="24">
        <f t="shared" si="22"/>
        <v>3248.304</v>
      </c>
      <c r="AC18" s="24">
        <f t="shared" si="22"/>
        <v>2065.0440000000003</v>
      </c>
      <c r="AD18" s="24">
        <f t="shared" si="22"/>
        <v>3253.188</v>
      </c>
      <c r="AE18" s="24">
        <f t="shared" si="22"/>
        <v>2501.94</v>
      </c>
      <c r="AF18" s="24">
        <f t="shared" si="22"/>
        <v>2599.176</v>
      </c>
      <c r="AG18" s="24">
        <f t="shared" si="22"/>
        <v>3274.5</v>
      </c>
      <c r="AH18" s="24">
        <f t="shared" si="22"/>
        <v>3228.768</v>
      </c>
      <c r="AI18" s="24">
        <f t="shared" si="22"/>
        <v>3270.06</v>
      </c>
      <c r="AJ18" s="25" t="s">
        <v>10</v>
      </c>
      <c r="AK18" s="23">
        <v>23.528449933686996</v>
      </c>
      <c r="AL18" s="12">
        <v>0.37</v>
      </c>
      <c r="AM18" s="24">
        <f aca="true" t="shared" si="23" ref="AM18:BF18">$AL$18*AM39*$B$45</f>
        <v>2240.868</v>
      </c>
      <c r="AN18" s="24">
        <f t="shared" si="23"/>
        <v>2377.176</v>
      </c>
      <c r="AO18" s="24">
        <f t="shared" si="23"/>
        <v>2065.0440000000003</v>
      </c>
      <c r="AP18" s="24">
        <f t="shared" si="23"/>
        <v>2085.0240000000003</v>
      </c>
      <c r="AQ18" s="24">
        <f t="shared" si="23"/>
        <v>2186.7</v>
      </c>
      <c r="AR18" s="24">
        <f t="shared" si="23"/>
        <v>2557.884</v>
      </c>
      <c r="AS18" s="24">
        <f t="shared" si="23"/>
        <v>2586.3</v>
      </c>
      <c r="AT18" s="24">
        <f t="shared" si="23"/>
        <v>2236.428</v>
      </c>
      <c r="AU18" s="24">
        <f t="shared" si="23"/>
        <v>2492.1719999999996</v>
      </c>
      <c r="AV18" s="24">
        <f t="shared" si="23"/>
        <v>2528.136</v>
      </c>
      <c r="AW18" s="24">
        <f t="shared" si="23"/>
        <v>2707.9559999999997</v>
      </c>
      <c r="AX18" s="24">
        <f t="shared" si="23"/>
        <v>2217.7799999999997</v>
      </c>
      <c r="AY18" s="24">
        <f t="shared" si="23"/>
        <v>2523.696</v>
      </c>
      <c r="AZ18" s="24">
        <f t="shared" si="23"/>
        <v>1681.872</v>
      </c>
      <c r="BA18" s="24">
        <f t="shared" si="23"/>
        <v>2017.5359999999998</v>
      </c>
      <c r="BB18" s="24">
        <f t="shared" si="23"/>
        <v>3278.94</v>
      </c>
      <c r="BC18" s="24">
        <f t="shared" si="23"/>
        <v>3265.62</v>
      </c>
      <c r="BD18" s="24">
        <f t="shared" si="23"/>
        <v>2239.98</v>
      </c>
      <c r="BE18" s="24">
        <f t="shared" si="23"/>
        <v>2683.536</v>
      </c>
      <c r="BF18" s="24">
        <f t="shared" si="23"/>
        <v>3290.9280000000003</v>
      </c>
      <c r="BG18" s="25" t="s">
        <v>10</v>
      </c>
      <c r="BH18" s="23">
        <v>23.528449933686996</v>
      </c>
      <c r="BI18" s="12">
        <v>0.37</v>
      </c>
      <c r="BJ18" s="24">
        <f aca="true" t="shared" si="24" ref="BJ18:BT18">$BI$18*BJ39*$B$45</f>
        <v>2106.336</v>
      </c>
      <c r="BK18" s="24">
        <f t="shared" si="24"/>
        <v>2080.584</v>
      </c>
      <c r="BL18" s="24">
        <f t="shared" si="24"/>
        <v>2307.4680000000003</v>
      </c>
      <c r="BM18" s="24">
        <f t="shared" si="24"/>
        <v>2272.3920000000003</v>
      </c>
      <c r="BN18" s="24">
        <f t="shared" si="24"/>
        <v>3220.776</v>
      </c>
      <c r="BO18" s="24">
        <f t="shared" si="24"/>
        <v>3234.0959999999995</v>
      </c>
      <c r="BP18" s="24">
        <f t="shared" si="24"/>
        <v>2124.54</v>
      </c>
      <c r="BQ18" s="24">
        <f t="shared" si="24"/>
        <v>3267.396</v>
      </c>
      <c r="BR18" s="24">
        <f t="shared" si="24"/>
        <v>2092.1279999999997</v>
      </c>
      <c r="BS18" s="24">
        <f t="shared" si="24"/>
        <v>2057.496</v>
      </c>
      <c r="BT18" s="24">
        <f t="shared" si="24"/>
        <v>2076.1440000000002</v>
      </c>
      <c r="BU18" s="25" t="s">
        <v>10</v>
      </c>
      <c r="BV18" s="23">
        <v>23.528449933686996</v>
      </c>
      <c r="BW18" s="12">
        <v>0.37</v>
      </c>
      <c r="BX18" s="24">
        <f>$BW$18*BX39*$B$45</f>
        <v>2506.824</v>
      </c>
      <c r="BY18" s="24">
        <f aca="true" t="shared" si="25" ref="BY18:CH18">$BW$18*BY39*$B$45</f>
        <v>2618.268</v>
      </c>
      <c r="BZ18" s="24">
        <f t="shared" si="25"/>
        <v>1641.0240000000001</v>
      </c>
      <c r="CA18" s="24">
        <f t="shared" si="25"/>
        <v>1708.9559999999997</v>
      </c>
      <c r="CB18" s="24">
        <f t="shared" si="25"/>
        <v>2508.156</v>
      </c>
      <c r="CC18" s="24">
        <f t="shared" si="25"/>
        <v>2451.768</v>
      </c>
      <c r="CD18" s="24">
        <f t="shared" si="25"/>
        <v>2532.576</v>
      </c>
      <c r="CE18" s="24">
        <f t="shared" si="25"/>
        <v>2571.648</v>
      </c>
      <c r="CF18" s="24">
        <f t="shared" si="25"/>
        <v>2549.892</v>
      </c>
      <c r="CG18" s="24">
        <f t="shared" si="25"/>
        <v>2464.2</v>
      </c>
      <c r="CH18" s="24">
        <f t="shared" si="25"/>
        <v>2497.944</v>
      </c>
    </row>
    <row r="19" spans="1:86" ht="12.75">
      <c r="A19" s="50" t="s">
        <v>19</v>
      </c>
      <c r="B19" s="50"/>
      <c r="C19" s="50"/>
      <c r="D19" s="50"/>
      <c r="E19" s="50"/>
      <c r="F19" s="50"/>
      <c r="G19" s="9" t="s">
        <v>10</v>
      </c>
      <c r="H19" s="12">
        <v>0.40813328912466834</v>
      </c>
      <c r="I19" s="12">
        <v>0.28</v>
      </c>
      <c r="J19" s="24">
        <f aca="true" t="shared" si="26" ref="J19:AI19">$I$19*J39*$B$45</f>
        <v>1921.9200000000003</v>
      </c>
      <c r="K19" s="24">
        <f t="shared" si="26"/>
        <v>1888.3200000000002</v>
      </c>
      <c r="L19" s="24">
        <f t="shared" si="26"/>
        <v>1901.424</v>
      </c>
      <c r="M19" s="24">
        <f t="shared" si="26"/>
        <v>1913.8560000000002</v>
      </c>
      <c r="N19" s="24">
        <f t="shared" si="26"/>
        <v>1791.8880000000001</v>
      </c>
      <c r="O19" s="24">
        <f t="shared" si="26"/>
        <v>1797.2640000000001</v>
      </c>
      <c r="P19" s="24">
        <f t="shared" si="26"/>
        <v>1886.6400000000003</v>
      </c>
      <c r="Q19" s="24">
        <f t="shared" si="26"/>
        <v>1824.8160000000003</v>
      </c>
      <c r="R19" s="24">
        <f t="shared" si="26"/>
        <v>1940.736</v>
      </c>
      <c r="S19" s="24">
        <f t="shared" si="26"/>
        <v>1955.52</v>
      </c>
      <c r="T19" s="24">
        <f t="shared" si="26"/>
        <v>1572.8160000000003</v>
      </c>
      <c r="U19" s="24">
        <f t="shared" si="26"/>
        <v>1546.6080000000002</v>
      </c>
      <c r="V19" s="24">
        <f t="shared" si="26"/>
        <v>1906.8000000000002</v>
      </c>
      <c r="W19" s="24">
        <f t="shared" si="26"/>
        <v>1895.3760000000002</v>
      </c>
      <c r="X19" s="24">
        <f t="shared" si="26"/>
        <v>2021.0400000000002</v>
      </c>
      <c r="Y19" s="24">
        <f t="shared" si="26"/>
        <v>1919.9040000000002</v>
      </c>
      <c r="Z19" s="24">
        <f t="shared" si="26"/>
        <v>2519.3280000000004</v>
      </c>
      <c r="AA19" s="24">
        <f t="shared" si="26"/>
        <v>2485.3920000000007</v>
      </c>
      <c r="AB19" s="24">
        <f t="shared" si="26"/>
        <v>2458.1760000000004</v>
      </c>
      <c r="AC19" s="24">
        <f t="shared" si="26"/>
        <v>1562.736</v>
      </c>
      <c r="AD19" s="24">
        <f t="shared" si="26"/>
        <v>2461.8720000000003</v>
      </c>
      <c r="AE19" s="24">
        <f t="shared" si="26"/>
        <v>1893.3600000000001</v>
      </c>
      <c r="AF19" s="24">
        <f t="shared" si="26"/>
        <v>1966.944</v>
      </c>
      <c r="AG19" s="24">
        <f t="shared" si="26"/>
        <v>2478.0000000000005</v>
      </c>
      <c r="AH19" s="24">
        <f t="shared" si="26"/>
        <v>2443.3920000000007</v>
      </c>
      <c r="AI19" s="24">
        <f t="shared" si="26"/>
        <v>2474.6400000000003</v>
      </c>
      <c r="AJ19" s="25" t="s">
        <v>10</v>
      </c>
      <c r="AK19" s="23">
        <v>0.40813328912466834</v>
      </c>
      <c r="AL19" s="12">
        <v>0.28</v>
      </c>
      <c r="AM19" s="24">
        <f aca="true" t="shared" si="27" ref="AM19:BF19">$AL$19*AM39*$B$45</f>
        <v>1695.792</v>
      </c>
      <c r="AN19" s="24">
        <f t="shared" si="27"/>
        <v>1798.944</v>
      </c>
      <c r="AO19" s="24">
        <f t="shared" si="27"/>
        <v>1562.736</v>
      </c>
      <c r="AP19" s="24">
        <f t="shared" si="27"/>
        <v>1577.8560000000002</v>
      </c>
      <c r="AQ19" s="24">
        <f t="shared" si="27"/>
        <v>1654.8000000000002</v>
      </c>
      <c r="AR19" s="24">
        <f t="shared" si="27"/>
        <v>1935.6960000000004</v>
      </c>
      <c r="AS19" s="24">
        <f t="shared" si="27"/>
        <v>1957.2000000000003</v>
      </c>
      <c r="AT19" s="24">
        <f t="shared" si="27"/>
        <v>1692.432</v>
      </c>
      <c r="AU19" s="24">
        <f t="shared" si="27"/>
        <v>1885.9680000000003</v>
      </c>
      <c r="AV19" s="24">
        <f t="shared" si="27"/>
        <v>1913.1840000000002</v>
      </c>
      <c r="AW19" s="24">
        <f t="shared" si="27"/>
        <v>2049.264</v>
      </c>
      <c r="AX19" s="24">
        <f t="shared" si="27"/>
        <v>1678.3200000000002</v>
      </c>
      <c r="AY19" s="24">
        <f t="shared" si="27"/>
        <v>1909.824</v>
      </c>
      <c r="AZ19" s="24">
        <f t="shared" si="27"/>
        <v>1272.768</v>
      </c>
      <c r="BA19" s="24">
        <f t="shared" si="27"/>
        <v>1526.784</v>
      </c>
      <c r="BB19" s="24">
        <f t="shared" si="27"/>
        <v>2481.3600000000006</v>
      </c>
      <c r="BC19" s="24">
        <f t="shared" si="27"/>
        <v>2471.28</v>
      </c>
      <c r="BD19" s="24">
        <f t="shared" si="27"/>
        <v>1695.1200000000003</v>
      </c>
      <c r="BE19" s="24">
        <f t="shared" si="27"/>
        <v>2030.784</v>
      </c>
      <c r="BF19" s="24">
        <f t="shared" si="27"/>
        <v>2490.4320000000002</v>
      </c>
      <c r="BG19" s="25" t="s">
        <v>10</v>
      </c>
      <c r="BH19" s="23">
        <v>0.40813328912466834</v>
      </c>
      <c r="BI19" s="12">
        <v>0.28</v>
      </c>
      <c r="BJ19" s="24">
        <f aca="true" t="shared" si="28" ref="BJ19:BT19">$BI$19*BJ39*$B$45</f>
        <v>1593.984</v>
      </c>
      <c r="BK19" s="24">
        <f t="shared" si="28"/>
        <v>1574.4960000000003</v>
      </c>
      <c r="BL19" s="24">
        <f t="shared" si="28"/>
        <v>1746.1920000000002</v>
      </c>
      <c r="BM19" s="24">
        <f t="shared" si="28"/>
        <v>1719.6480000000004</v>
      </c>
      <c r="BN19" s="24">
        <f t="shared" si="28"/>
        <v>2437.344</v>
      </c>
      <c r="BO19" s="24">
        <f t="shared" si="28"/>
        <v>2447.4240000000004</v>
      </c>
      <c r="BP19" s="24">
        <f t="shared" si="28"/>
        <v>1607.7600000000002</v>
      </c>
      <c r="BQ19" s="24">
        <f t="shared" si="28"/>
        <v>2472.6240000000003</v>
      </c>
      <c r="BR19" s="24">
        <f t="shared" si="28"/>
        <v>1583.232</v>
      </c>
      <c r="BS19" s="24">
        <f t="shared" si="28"/>
        <v>1557.0240000000001</v>
      </c>
      <c r="BT19" s="24">
        <f t="shared" si="28"/>
        <v>1571.1360000000004</v>
      </c>
      <c r="BU19" s="25" t="s">
        <v>10</v>
      </c>
      <c r="BV19" s="23">
        <v>0.40813328912466834</v>
      </c>
      <c r="BW19" s="12">
        <v>0.28</v>
      </c>
      <c r="BX19" s="24">
        <f>$BW$19*BX39*$B$45</f>
        <v>1897.0560000000003</v>
      </c>
      <c r="BY19" s="24">
        <f aca="true" t="shared" si="29" ref="BY19:CH19">$BW$19*BY39*$B$45</f>
        <v>1981.3920000000005</v>
      </c>
      <c r="BZ19" s="24">
        <f t="shared" si="29"/>
        <v>1241.8560000000002</v>
      </c>
      <c r="CA19" s="24">
        <f t="shared" si="29"/>
        <v>1293.2640000000001</v>
      </c>
      <c r="CB19" s="24">
        <f t="shared" si="29"/>
        <v>1898.0639999999999</v>
      </c>
      <c r="CC19" s="24">
        <f t="shared" si="29"/>
        <v>1855.3920000000003</v>
      </c>
      <c r="CD19" s="24">
        <f t="shared" si="29"/>
        <v>1916.5440000000003</v>
      </c>
      <c r="CE19" s="24">
        <f t="shared" si="29"/>
        <v>1946.112</v>
      </c>
      <c r="CF19" s="24">
        <f t="shared" si="29"/>
        <v>1929.6480000000001</v>
      </c>
      <c r="CG19" s="24">
        <f t="shared" si="29"/>
        <v>1864.8000000000002</v>
      </c>
      <c r="CH19" s="24">
        <f t="shared" si="29"/>
        <v>1890.3360000000002</v>
      </c>
    </row>
    <row r="20" spans="1:86" ht="43.5" customHeight="1">
      <c r="A20" s="50" t="s">
        <v>32</v>
      </c>
      <c r="B20" s="50"/>
      <c r="C20" s="50"/>
      <c r="D20" s="50"/>
      <c r="E20" s="50"/>
      <c r="F20" s="50"/>
      <c r="G20" s="13" t="s">
        <v>20</v>
      </c>
      <c r="H20" s="12">
        <v>12.083350464190978</v>
      </c>
      <c r="I20" s="12">
        <v>0.68</v>
      </c>
      <c r="J20" s="24">
        <f aca="true" t="shared" si="30" ref="J20:AI20">$I$20*J39*$B$45</f>
        <v>4667.52</v>
      </c>
      <c r="K20" s="24">
        <f t="shared" si="30"/>
        <v>4585.92</v>
      </c>
      <c r="L20" s="24">
        <f t="shared" si="30"/>
        <v>4617.744000000001</v>
      </c>
      <c r="M20" s="24">
        <f t="shared" si="30"/>
        <v>4647.936000000001</v>
      </c>
      <c r="N20" s="24">
        <f t="shared" si="30"/>
        <v>4351.728</v>
      </c>
      <c r="O20" s="24">
        <f t="shared" si="30"/>
        <v>4364.784000000001</v>
      </c>
      <c r="P20" s="24">
        <f t="shared" si="30"/>
        <v>4581.84</v>
      </c>
      <c r="Q20" s="24">
        <f t="shared" si="30"/>
        <v>4431.696000000001</v>
      </c>
      <c r="R20" s="24">
        <f t="shared" si="30"/>
        <v>4713.216</v>
      </c>
      <c r="S20" s="24">
        <f t="shared" si="30"/>
        <v>4749.120000000001</v>
      </c>
      <c r="T20" s="24">
        <f t="shared" si="30"/>
        <v>3819.696000000001</v>
      </c>
      <c r="U20" s="24">
        <f t="shared" si="30"/>
        <v>3756.0480000000002</v>
      </c>
      <c r="V20" s="24">
        <f t="shared" si="30"/>
        <v>4630.8</v>
      </c>
      <c r="W20" s="24">
        <f t="shared" si="30"/>
        <v>4603.0560000000005</v>
      </c>
      <c r="X20" s="24">
        <f t="shared" si="30"/>
        <v>4908.240000000001</v>
      </c>
      <c r="Y20" s="24">
        <f t="shared" si="30"/>
        <v>4662.624</v>
      </c>
      <c r="Z20" s="24">
        <f t="shared" si="30"/>
        <v>6118.368</v>
      </c>
      <c r="AA20" s="24">
        <f t="shared" si="30"/>
        <v>6035.952000000001</v>
      </c>
      <c r="AB20" s="24">
        <f t="shared" si="30"/>
        <v>5969.856000000001</v>
      </c>
      <c r="AC20" s="24">
        <f t="shared" si="30"/>
        <v>3795.2160000000003</v>
      </c>
      <c r="AD20" s="24">
        <f t="shared" si="30"/>
        <v>5978.832</v>
      </c>
      <c r="AE20" s="24">
        <f t="shared" si="30"/>
        <v>4598.16</v>
      </c>
      <c r="AF20" s="24">
        <f t="shared" si="30"/>
        <v>4776.864</v>
      </c>
      <c r="AG20" s="24">
        <f t="shared" si="30"/>
        <v>6018.000000000001</v>
      </c>
      <c r="AH20" s="24">
        <f t="shared" si="30"/>
        <v>5933.952000000001</v>
      </c>
      <c r="AI20" s="24">
        <f t="shared" si="30"/>
        <v>6009.84</v>
      </c>
      <c r="AJ20" s="27" t="s">
        <v>20</v>
      </c>
      <c r="AK20" s="23">
        <v>12.083350464190978</v>
      </c>
      <c r="AL20" s="12">
        <v>0.68</v>
      </c>
      <c r="AM20" s="24">
        <f aca="true" t="shared" si="31" ref="AM20:BF20">$AL$20*AM39*$B$45</f>
        <v>4118.352000000001</v>
      </c>
      <c r="AN20" s="24">
        <f t="shared" si="31"/>
        <v>4368.864</v>
      </c>
      <c r="AO20" s="24">
        <f t="shared" si="31"/>
        <v>3795.2160000000003</v>
      </c>
      <c r="AP20" s="24">
        <f t="shared" si="31"/>
        <v>3831.9360000000006</v>
      </c>
      <c r="AQ20" s="24">
        <f t="shared" si="31"/>
        <v>4018.8</v>
      </c>
      <c r="AR20" s="24">
        <f t="shared" si="31"/>
        <v>4700.976000000001</v>
      </c>
      <c r="AS20" s="24">
        <f t="shared" si="31"/>
        <v>4753.200000000001</v>
      </c>
      <c r="AT20" s="24">
        <f t="shared" si="31"/>
        <v>4110.192</v>
      </c>
      <c r="AU20" s="24">
        <f t="shared" si="31"/>
        <v>4580.208</v>
      </c>
      <c r="AV20" s="24">
        <f t="shared" si="31"/>
        <v>4646.304</v>
      </c>
      <c r="AW20" s="24">
        <f t="shared" si="31"/>
        <v>4976.784000000001</v>
      </c>
      <c r="AX20" s="24">
        <f t="shared" si="31"/>
        <v>4075.92</v>
      </c>
      <c r="AY20" s="24">
        <f t="shared" si="31"/>
        <v>4638.144</v>
      </c>
      <c r="AZ20" s="24">
        <f t="shared" si="31"/>
        <v>3091.008</v>
      </c>
      <c r="BA20" s="24">
        <f t="shared" si="31"/>
        <v>3707.9040000000005</v>
      </c>
      <c r="BB20" s="24">
        <f t="shared" si="31"/>
        <v>6026.160000000001</v>
      </c>
      <c r="BC20" s="24">
        <f t="shared" si="31"/>
        <v>6001.68</v>
      </c>
      <c r="BD20" s="24">
        <f t="shared" si="31"/>
        <v>4116.72</v>
      </c>
      <c r="BE20" s="24">
        <f t="shared" si="31"/>
        <v>4931.904</v>
      </c>
      <c r="BF20" s="24">
        <f t="shared" si="31"/>
        <v>6048.192000000001</v>
      </c>
      <c r="BG20" s="27" t="s">
        <v>20</v>
      </c>
      <c r="BH20" s="23">
        <v>12.083350464190978</v>
      </c>
      <c r="BI20" s="12">
        <v>0.68</v>
      </c>
      <c r="BJ20" s="24">
        <f aca="true" t="shared" si="32" ref="BJ20:BT20">$BI$20*BJ39*$B$45</f>
        <v>3871.104</v>
      </c>
      <c r="BK20" s="24">
        <f t="shared" si="32"/>
        <v>3823.7760000000003</v>
      </c>
      <c r="BL20" s="24">
        <f t="shared" si="32"/>
        <v>4240.752</v>
      </c>
      <c r="BM20" s="24">
        <f t="shared" si="32"/>
        <v>4176.2880000000005</v>
      </c>
      <c r="BN20" s="24">
        <f t="shared" si="32"/>
        <v>5919.264000000001</v>
      </c>
      <c r="BO20" s="24">
        <f t="shared" si="32"/>
        <v>5943.744000000001</v>
      </c>
      <c r="BP20" s="24">
        <f t="shared" si="32"/>
        <v>3904.56</v>
      </c>
      <c r="BQ20" s="24">
        <f t="shared" si="32"/>
        <v>6004.944</v>
      </c>
      <c r="BR20" s="24">
        <f t="shared" si="32"/>
        <v>3844.992</v>
      </c>
      <c r="BS20" s="24">
        <f t="shared" si="32"/>
        <v>3781.344</v>
      </c>
      <c r="BT20" s="24">
        <f t="shared" si="32"/>
        <v>3815.616</v>
      </c>
      <c r="BU20" s="27" t="s">
        <v>20</v>
      </c>
      <c r="BV20" s="23">
        <v>12.083350464190978</v>
      </c>
      <c r="BW20" s="12">
        <v>0.68</v>
      </c>
      <c r="BX20" s="24">
        <f>$BW$20*BX39*$B$45</f>
        <v>4607.136</v>
      </c>
      <c r="BY20" s="24">
        <f aca="true" t="shared" si="33" ref="BY20:CH20">$BW$20*BY39*$B$45</f>
        <v>4811.952</v>
      </c>
      <c r="BZ20" s="24">
        <f t="shared" si="33"/>
        <v>3015.9360000000006</v>
      </c>
      <c r="CA20" s="24">
        <f t="shared" si="33"/>
        <v>3140.7840000000006</v>
      </c>
      <c r="CB20" s="24">
        <f t="shared" si="33"/>
        <v>4609.584</v>
      </c>
      <c r="CC20" s="24">
        <f t="shared" si="33"/>
        <v>4505.952</v>
      </c>
      <c r="CD20" s="24">
        <f t="shared" si="33"/>
        <v>4654.464</v>
      </c>
      <c r="CE20" s="24">
        <f t="shared" si="33"/>
        <v>4726.272000000001</v>
      </c>
      <c r="CF20" s="24">
        <f t="shared" si="33"/>
        <v>4686.2880000000005</v>
      </c>
      <c r="CG20" s="24">
        <f t="shared" si="33"/>
        <v>4528.8</v>
      </c>
      <c r="CH20" s="24">
        <f t="shared" si="33"/>
        <v>4590.816000000001</v>
      </c>
    </row>
    <row r="21" spans="1:86" ht="12.75">
      <c r="A21" s="50" t="s">
        <v>33</v>
      </c>
      <c r="B21" s="50"/>
      <c r="C21" s="50"/>
      <c r="D21" s="50"/>
      <c r="E21" s="50"/>
      <c r="F21" s="50"/>
      <c r="G21" s="9" t="s">
        <v>10</v>
      </c>
      <c r="H21" s="12">
        <v>7.994505494505494</v>
      </c>
      <c r="I21" s="12">
        <v>0.63</v>
      </c>
      <c r="J21" s="24">
        <f aca="true" t="shared" si="34" ref="J21:AI21">$I$21*J39*$B$45</f>
        <v>4324.32</v>
      </c>
      <c r="K21" s="24">
        <f t="shared" si="34"/>
        <v>4248.72</v>
      </c>
      <c r="L21" s="24">
        <f t="shared" si="34"/>
        <v>4278.204</v>
      </c>
      <c r="M21" s="24">
        <f t="shared" si="34"/>
        <v>4306.176</v>
      </c>
      <c r="N21" s="24">
        <f t="shared" si="34"/>
        <v>4031.7479999999996</v>
      </c>
      <c r="O21" s="24">
        <f t="shared" si="34"/>
        <v>4043.8439999999996</v>
      </c>
      <c r="P21" s="24">
        <f t="shared" si="34"/>
        <v>4244.9400000000005</v>
      </c>
      <c r="Q21" s="24">
        <f t="shared" si="34"/>
        <v>4105.836</v>
      </c>
      <c r="R21" s="24">
        <f t="shared" si="34"/>
        <v>4366.656000000001</v>
      </c>
      <c r="S21" s="24">
        <f t="shared" si="34"/>
        <v>4399.92</v>
      </c>
      <c r="T21" s="24">
        <f t="shared" si="34"/>
        <v>3538.8360000000002</v>
      </c>
      <c r="U21" s="24">
        <f t="shared" si="34"/>
        <v>3479.8680000000004</v>
      </c>
      <c r="V21" s="24">
        <f t="shared" si="34"/>
        <v>4290.299999999999</v>
      </c>
      <c r="W21" s="24">
        <f t="shared" si="34"/>
        <v>4264.5960000000005</v>
      </c>
      <c r="X21" s="24">
        <f t="shared" si="34"/>
        <v>4547.34</v>
      </c>
      <c r="Y21" s="24">
        <f t="shared" si="34"/>
        <v>4319.784</v>
      </c>
      <c r="Z21" s="24">
        <f t="shared" si="34"/>
        <v>5668.487999999999</v>
      </c>
      <c r="AA21" s="24">
        <f t="shared" si="34"/>
        <v>5592.1320000000005</v>
      </c>
      <c r="AB21" s="24">
        <f t="shared" si="34"/>
        <v>5530.896000000001</v>
      </c>
      <c r="AC21" s="24">
        <f t="shared" si="34"/>
        <v>3516.1560000000004</v>
      </c>
      <c r="AD21" s="24">
        <f t="shared" si="34"/>
        <v>5539.212</v>
      </c>
      <c r="AE21" s="24">
        <f t="shared" si="34"/>
        <v>4260.0599999999995</v>
      </c>
      <c r="AF21" s="24">
        <f t="shared" si="34"/>
        <v>4425.624</v>
      </c>
      <c r="AG21" s="24">
        <f t="shared" si="34"/>
        <v>5575.5</v>
      </c>
      <c r="AH21" s="24">
        <f t="shared" si="34"/>
        <v>5497.6320000000005</v>
      </c>
      <c r="AI21" s="24">
        <f t="shared" si="34"/>
        <v>5567.9400000000005</v>
      </c>
      <c r="AJ21" s="25" t="s">
        <v>10</v>
      </c>
      <c r="AK21" s="23">
        <v>7.994505494505494</v>
      </c>
      <c r="AL21" s="12">
        <v>0.63</v>
      </c>
      <c r="AM21" s="24">
        <f aca="true" t="shared" si="35" ref="AM21:BF21">$AL$21*AM39*$B$45</f>
        <v>3815.532</v>
      </c>
      <c r="AN21" s="24">
        <f t="shared" si="35"/>
        <v>4047.624</v>
      </c>
      <c r="AO21" s="24">
        <f t="shared" si="35"/>
        <v>3516.1560000000004</v>
      </c>
      <c r="AP21" s="24">
        <f t="shared" si="35"/>
        <v>3550.1760000000004</v>
      </c>
      <c r="AQ21" s="24">
        <f t="shared" si="35"/>
        <v>3723.2999999999997</v>
      </c>
      <c r="AR21" s="24">
        <f t="shared" si="35"/>
        <v>4355.316000000001</v>
      </c>
      <c r="AS21" s="24">
        <f t="shared" si="35"/>
        <v>4403.700000000001</v>
      </c>
      <c r="AT21" s="24">
        <f t="shared" si="35"/>
        <v>3807.972</v>
      </c>
      <c r="AU21" s="24">
        <f t="shared" si="35"/>
        <v>4243.428</v>
      </c>
      <c r="AV21" s="24">
        <f t="shared" si="35"/>
        <v>4304.664</v>
      </c>
      <c r="AW21" s="24">
        <f t="shared" si="35"/>
        <v>4610.843999999999</v>
      </c>
      <c r="AX21" s="24">
        <f t="shared" si="35"/>
        <v>3776.2200000000003</v>
      </c>
      <c r="AY21" s="24">
        <f t="shared" si="35"/>
        <v>4297.103999999999</v>
      </c>
      <c r="AZ21" s="24">
        <f t="shared" si="35"/>
        <v>2863.728</v>
      </c>
      <c r="BA21" s="24">
        <f t="shared" si="35"/>
        <v>3435.264</v>
      </c>
      <c r="BB21" s="24">
        <f t="shared" si="35"/>
        <v>5583.0599999999995</v>
      </c>
      <c r="BC21" s="24">
        <f t="shared" si="35"/>
        <v>5560.38</v>
      </c>
      <c r="BD21" s="24">
        <f t="shared" si="35"/>
        <v>3814.0199999999995</v>
      </c>
      <c r="BE21" s="24">
        <f t="shared" si="35"/>
        <v>4569.264</v>
      </c>
      <c r="BF21" s="24">
        <f t="shared" si="35"/>
        <v>5603.472</v>
      </c>
      <c r="BG21" s="25" t="s">
        <v>10</v>
      </c>
      <c r="BH21" s="23">
        <v>7.994505494505494</v>
      </c>
      <c r="BI21" s="12">
        <v>0.63</v>
      </c>
      <c r="BJ21" s="24">
        <f aca="true" t="shared" si="36" ref="BJ21:BT21">$BI$21*BJ39*$B$45</f>
        <v>3586.464</v>
      </c>
      <c r="BK21" s="24">
        <f t="shared" si="36"/>
        <v>3542.616</v>
      </c>
      <c r="BL21" s="24">
        <f t="shared" si="36"/>
        <v>3928.9320000000007</v>
      </c>
      <c r="BM21" s="24">
        <f t="shared" si="36"/>
        <v>3869.2080000000005</v>
      </c>
      <c r="BN21" s="24">
        <f t="shared" si="36"/>
        <v>5484.024</v>
      </c>
      <c r="BO21" s="24">
        <f t="shared" si="36"/>
        <v>5506.704</v>
      </c>
      <c r="BP21" s="24">
        <f t="shared" si="36"/>
        <v>3617.46</v>
      </c>
      <c r="BQ21" s="24">
        <f t="shared" si="36"/>
        <v>5563.4039999999995</v>
      </c>
      <c r="BR21" s="24">
        <f t="shared" si="36"/>
        <v>3562.272</v>
      </c>
      <c r="BS21" s="24">
        <f t="shared" si="36"/>
        <v>3503.304</v>
      </c>
      <c r="BT21" s="24">
        <f t="shared" si="36"/>
        <v>3535.0560000000005</v>
      </c>
      <c r="BU21" s="25" t="s">
        <v>10</v>
      </c>
      <c r="BV21" s="23">
        <v>7.994505494505494</v>
      </c>
      <c r="BW21" s="12">
        <v>0.45</v>
      </c>
      <c r="BX21" s="24">
        <f>$BW$21*BX39*$B$45</f>
        <v>3048.84</v>
      </c>
      <c r="BY21" s="24">
        <f aca="true" t="shared" si="37" ref="BY21:CH21">$BW$21*BY39*$B$45</f>
        <v>3184.38</v>
      </c>
      <c r="BZ21" s="24">
        <f t="shared" si="37"/>
        <v>1995.8400000000001</v>
      </c>
      <c r="CA21" s="24">
        <f t="shared" si="37"/>
        <v>2078.46</v>
      </c>
      <c r="CB21" s="24">
        <f t="shared" si="37"/>
        <v>3050.46</v>
      </c>
      <c r="CC21" s="24">
        <f t="shared" si="37"/>
        <v>2981.8800000000006</v>
      </c>
      <c r="CD21" s="24">
        <f t="shared" si="37"/>
        <v>3080.16</v>
      </c>
      <c r="CE21" s="24">
        <f t="shared" si="37"/>
        <v>3127.6800000000003</v>
      </c>
      <c r="CF21" s="24">
        <f t="shared" si="37"/>
        <v>3101.2200000000003</v>
      </c>
      <c r="CG21" s="24">
        <f t="shared" si="37"/>
        <v>2997</v>
      </c>
      <c r="CH21" s="24">
        <f t="shared" si="37"/>
        <v>3038.04</v>
      </c>
    </row>
    <row r="22" spans="1:86" ht="12.75">
      <c r="A22" s="50" t="s">
        <v>34</v>
      </c>
      <c r="B22" s="50"/>
      <c r="C22" s="50"/>
      <c r="D22" s="50"/>
      <c r="E22" s="50"/>
      <c r="F22" s="50"/>
      <c r="G22" s="9" t="s">
        <v>10</v>
      </c>
      <c r="H22" s="12">
        <v>7.994505494505494</v>
      </c>
      <c r="I22" s="12">
        <v>2.74</v>
      </c>
      <c r="J22" s="24">
        <f aca="true" t="shared" si="38" ref="J22:AI22">$I$22*J39*$B$45</f>
        <v>18807.36</v>
      </c>
      <c r="K22" s="24">
        <f t="shared" si="38"/>
        <v>18478.56</v>
      </c>
      <c r="L22" s="24">
        <f t="shared" si="38"/>
        <v>18606.792</v>
      </c>
      <c r="M22" s="24">
        <f t="shared" si="38"/>
        <v>18728.448000000004</v>
      </c>
      <c r="N22" s="24">
        <f t="shared" si="38"/>
        <v>17534.904</v>
      </c>
      <c r="O22" s="24">
        <f t="shared" si="38"/>
        <v>17587.512</v>
      </c>
      <c r="P22" s="24">
        <f t="shared" si="38"/>
        <v>18462.120000000003</v>
      </c>
      <c r="Q22" s="24">
        <f t="shared" si="38"/>
        <v>17857.128000000004</v>
      </c>
      <c r="R22" s="24">
        <f t="shared" si="38"/>
        <v>18991.488000000005</v>
      </c>
      <c r="S22" s="24">
        <f t="shared" si="38"/>
        <v>19136.16</v>
      </c>
      <c r="T22" s="24">
        <f t="shared" si="38"/>
        <v>15391.128</v>
      </c>
      <c r="U22" s="24">
        <f t="shared" si="38"/>
        <v>15134.664000000002</v>
      </c>
      <c r="V22" s="24">
        <f t="shared" si="38"/>
        <v>18659.4</v>
      </c>
      <c r="W22" s="24">
        <f t="shared" si="38"/>
        <v>18547.608000000004</v>
      </c>
      <c r="X22" s="24">
        <f t="shared" si="38"/>
        <v>19777.32</v>
      </c>
      <c r="Y22" s="24">
        <f t="shared" si="38"/>
        <v>18787.631999999998</v>
      </c>
      <c r="Z22" s="24">
        <f t="shared" si="38"/>
        <v>24653.424000000003</v>
      </c>
      <c r="AA22" s="24">
        <f t="shared" si="38"/>
        <v>24321.336000000003</v>
      </c>
      <c r="AB22" s="24">
        <f t="shared" si="38"/>
        <v>24055.008</v>
      </c>
      <c r="AC22" s="24">
        <f t="shared" si="38"/>
        <v>15292.488000000003</v>
      </c>
      <c r="AD22" s="24">
        <f t="shared" si="38"/>
        <v>24091.176000000003</v>
      </c>
      <c r="AE22" s="24">
        <f t="shared" si="38"/>
        <v>18527.88</v>
      </c>
      <c r="AF22" s="24">
        <f t="shared" si="38"/>
        <v>19247.952</v>
      </c>
      <c r="AG22" s="24">
        <f t="shared" si="38"/>
        <v>24249.000000000004</v>
      </c>
      <c r="AH22" s="24">
        <f t="shared" si="38"/>
        <v>23910.336000000003</v>
      </c>
      <c r="AI22" s="24">
        <f t="shared" si="38"/>
        <v>24216.120000000003</v>
      </c>
      <c r="AJ22" s="25" t="s">
        <v>10</v>
      </c>
      <c r="AK22" s="23">
        <v>7.994505494505494</v>
      </c>
      <c r="AL22" s="12">
        <v>2.74</v>
      </c>
      <c r="AM22" s="24">
        <f aca="true" t="shared" si="39" ref="AM22:BF22">$AL$22*AM39*$B$45</f>
        <v>16594.536</v>
      </c>
      <c r="AN22" s="24">
        <f t="shared" si="39"/>
        <v>17603.952</v>
      </c>
      <c r="AO22" s="24">
        <f t="shared" si="39"/>
        <v>15292.488000000003</v>
      </c>
      <c r="AP22" s="24">
        <f t="shared" si="39"/>
        <v>15440.448000000002</v>
      </c>
      <c r="AQ22" s="24">
        <f t="shared" si="39"/>
        <v>16193.400000000001</v>
      </c>
      <c r="AR22" s="24">
        <f t="shared" si="39"/>
        <v>18942.168</v>
      </c>
      <c r="AS22" s="24">
        <f t="shared" si="39"/>
        <v>19152.600000000002</v>
      </c>
      <c r="AT22" s="24">
        <f t="shared" si="39"/>
        <v>16561.656000000003</v>
      </c>
      <c r="AU22" s="24">
        <f t="shared" si="39"/>
        <v>18455.544</v>
      </c>
      <c r="AV22" s="24">
        <f t="shared" si="39"/>
        <v>18721.872</v>
      </c>
      <c r="AW22" s="24">
        <f t="shared" si="39"/>
        <v>20053.512</v>
      </c>
      <c r="AX22" s="24">
        <f t="shared" si="39"/>
        <v>16423.56</v>
      </c>
      <c r="AY22" s="24">
        <f t="shared" si="39"/>
        <v>18688.992000000002</v>
      </c>
      <c r="AZ22" s="24">
        <f t="shared" si="39"/>
        <v>12454.944</v>
      </c>
      <c r="BA22" s="24">
        <f t="shared" si="39"/>
        <v>14940.672</v>
      </c>
      <c r="BB22" s="24">
        <f t="shared" si="39"/>
        <v>24281.880000000005</v>
      </c>
      <c r="BC22" s="24">
        <f t="shared" si="39"/>
        <v>24183.24</v>
      </c>
      <c r="BD22" s="24">
        <f t="shared" si="39"/>
        <v>16587.960000000003</v>
      </c>
      <c r="BE22" s="24">
        <f t="shared" si="39"/>
        <v>19872.672</v>
      </c>
      <c r="BF22" s="24">
        <f t="shared" si="39"/>
        <v>24370.656000000003</v>
      </c>
      <c r="BG22" s="25" t="s">
        <v>10</v>
      </c>
      <c r="BH22" s="23">
        <v>7.994505494505494</v>
      </c>
      <c r="BI22" s="12">
        <v>2.74</v>
      </c>
      <c r="BJ22" s="24">
        <f aca="true" t="shared" si="40" ref="BJ22:BT22">$BI$22*BJ39*$B$45</f>
        <v>15598.272</v>
      </c>
      <c r="BK22" s="24">
        <f t="shared" si="40"/>
        <v>15407.568000000003</v>
      </c>
      <c r="BL22" s="24">
        <f t="shared" si="40"/>
        <v>17087.736000000004</v>
      </c>
      <c r="BM22" s="24">
        <f t="shared" si="40"/>
        <v>16827.984</v>
      </c>
      <c r="BN22" s="24">
        <f t="shared" si="40"/>
        <v>23851.152000000002</v>
      </c>
      <c r="BO22" s="24">
        <f t="shared" si="40"/>
        <v>23949.792</v>
      </c>
      <c r="BP22" s="24">
        <f t="shared" si="40"/>
        <v>15733.080000000002</v>
      </c>
      <c r="BQ22" s="24">
        <f t="shared" si="40"/>
        <v>24196.392</v>
      </c>
      <c r="BR22" s="24">
        <f t="shared" si="40"/>
        <v>15493.056</v>
      </c>
      <c r="BS22" s="24">
        <f t="shared" si="40"/>
        <v>15236.592</v>
      </c>
      <c r="BT22" s="24">
        <f t="shared" si="40"/>
        <v>15374.688000000002</v>
      </c>
      <c r="BU22" s="25" t="s">
        <v>10</v>
      </c>
      <c r="BV22" s="23">
        <v>7.994505494505494</v>
      </c>
      <c r="BW22" s="23">
        <v>2.74</v>
      </c>
      <c r="BX22" s="24">
        <f>$BW$22*BX39*$B$45</f>
        <v>18564.048000000003</v>
      </c>
      <c r="BY22" s="24">
        <f aca="true" t="shared" si="41" ref="BY22:CH22">$BW$22*BY39*$B$45</f>
        <v>19389.336000000003</v>
      </c>
      <c r="BZ22" s="24">
        <f t="shared" si="41"/>
        <v>12152.448000000002</v>
      </c>
      <c r="CA22" s="24">
        <f t="shared" si="41"/>
        <v>12655.511999999999</v>
      </c>
      <c r="CB22" s="24">
        <f t="shared" si="41"/>
        <v>18573.912</v>
      </c>
      <c r="CC22" s="24">
        <f t="shared" si="41"/>
        <v>18156.336000000003</v>
      </c>
      <c r="CD22" s="24">
        <f t="shared" si="41"/>
        <v>18754.752</v>
      </c>
      <c r="CE22" s="24">
        <f t="shared" si="41"/>
        <v>19044.096000000005</v>
      </c>
      <c r="CF22" s="24">
        <f t="shared" si="41"/>
        <v>18882.984</v>
      </c>
      <c r="CG22" s="24">
        <f t="shared" si="41"/>
        <v>18248.4</v>
      </c>
      <c r="CH22" s="24">
        <f t="shared" si="41"/>
        <v>18498.288</v>
      </c>
    </row>
    <row r="23" spans="1:86" ht="12.75">
      <c r="A23" s="50" t="s">
        <v>35</v>
      </c>
      <c r="B23" s="50"/>
      <c r="C23" s="50"/>
      <c r="D23" s="50"/>
      <c r="E23" s="50"/>
      <c r="F23" s="50"/>
      <c r="G23" s="9" t="s">
        <v>10</v>
      </c>
      <c r="H23" s="12">
        <v>7.994505494505494</v>
      </c>
      <c r="I23" s="12">
        <v>0</v>
      </c>
      <c r="J23" s="24">
        <f aca="true" t="shared" si="42" ref="J23:AI23">$I$23*J39*$B$45</f>
        <v>0</v>
      </c>
      <c r="K23" s="24">
        <f t="shared" si="42"/>
        <v>0</v>
      </c>
      <c r="L23" s="24">
        <f t="shared" si="42"/>
        <v>0</v>
      </c>
      <c r="M23" s="24">
        <f t="shared" si="42"/>
        <v>0</v>
      </c>
      <c r="N23" s="24">
        <f t="shared" si="42"/>
        <v>0</v>
      </c>
      <c r="O23" s="24">
        <f t="shared" si="42"/>
        <v>0</v>
      </c>
      <c r="P23" s="24">
        <f t="shared" si="42"/>
        <v>0</v>
      </c>
      <c r="Q23" s="24">
        <f t="shared" si="42"/>
        <v>0</v>
      </c>
      <c r="R23" s="24">
        <f t="shared" si="42"/>
        <v>0</v>
      </c>
      <c r="S23" s="24">
        <f t="shared" si="42"/>
        <v>0</v>
      </c>
      <c r="T23" s="24">
        <f t="shared" si="42"/>
        <v>0</v>
      </c>
      <c r="U23" s="24">
        <f t="shared" si="42"/>
        <v>0</v>
      </c>
      <c r="V23" s="24">
        <f t="shared" si="42"/>
        <v>0</v>
      </c>
      <c r="W23" s="24">
        <f t="shared" si="42"/>
        <v>0</v>
      </c>
      <c r="X23" s="24">
        <f t="shared" si="42"/>
        <v>0</v>
      </c>
      <c r="Y23" s="24">
        <f t="shared" si="42"/>
        <v>0</v>
      </c>
      <c r="Z23" s="24">
        <f t="shared" si="42"/>
        <v>0</v>
      </c>
      <c r="AA23" s="24">
        <f t="shared" si="42"/>
        <v>0</v>
      </c>
      <c r="AB23" s="24">
        <f t="shared" si="42"/>
        <v>0</v>
      </c>
      <c r="AC23" s="24">
        <f t="shared" si="42"/>
        <v>0</v>
      </c>
      <c r="AD23" s="24">
        <f t="shared" si="42"/>
        <v>0</v>
      </c>
      <c r="AE23" s="24">
        <f t="shared" si="42"/>
        <v>0</v>
      </c>
      <c r="AF23" s="24">
        <f t="shared" si="42"/>
        <v>0</v>
      </c>
      <c r="AG23" s="24">
        <f t="shared" si="42"/>
        <v>0</v>
      </c>
      <c r="AH23" s="24">
        <f t="shared" si="42"/>
        <v>0</v>
      </c>
      <c r="AI23" s="24">
        <f t="shared" si="42"/>
        <v>0</v>
      </c>
      <c r="AJ23" s="25" t="s">
        <v>10</v>
      </c>
      <c r="AK23" s="23">
        <v>7.994505494505494</v>
      </c>
      <c r="AL23" s="12">
        <v>0</v>
      </c>
      <c r="AM23" s="24">
        <f aca="true" t="shared" si="43" ref="AM23:BF23">$AL$23*AM39*$B$45</f>
        <v>0</v>
      </c>
      <c r="AN23" s="24">
        <f t="shared" si="43"/>
        <v>0</v>
      </c>
      <c r="AO23" s="24">
        <f t="shared" si="43"/>
        <v>0</v>
      </c>
      <c r="AP23" s="24">
        <f t="shared" si="43"/>
        <v>0</v>
      </c>
      <c r="AQ23" s="24">
        <f t="shared" si="43"/>
        <v>0</v>
      </c>
      <c r="AR23" s="24">
        <f t="shared" si="43"/>
        <v>0</v>
      </c>
      <c r="AS23" s="24">
        <f t="shared" si="43"/>
        <v>0</v>
      </c>
      <c r="AT23" s="24">
        <f t="shared" si="43"/>
        <v>0</v>
      </c>
      <c r="AU23" s="24">
        <f t="shared" si="43"/>
        <v>0</v>
      </c>
      <c r="AV23" s="24">
        <f t="shared" si="43"/>
        <v>0</v>
      </c>
      <c r="AW23" s="24">
        <f t="shared" si="43"/>
        <v>0</v>
      </c>
      <c r="AX23" s="24">
        <f t="shared" si="43"/>
        <v>0</v>
      </c>
      <c r="AY23" s="24">
        <f t="shared" si="43"/>
        <v>0</v>
      </c>
      <c r="AZ23" s="24">
        <f t="shared" si="43"/>
        <v>0</v>
      </c>
      <c r="BA23" s="24">
        <f t="shared" si="43"/>
        <v>0</v>
      </c>
      <c r="BB23" s="24">
        <f t="shared" si="43"/>
        <v>0</v>
      </c>
      <c r="BC23" s="24">
        <f t="shared" si="43"/>
        <v>0</v>
      </c>
      <c r="BD23" s="24">
        <f t="shared" si="43"/>
        <v>0</v>
      </c>
      <c r="BE23" s="24">
        <f t="shared" si="43"/>
        <v>0</v>
      </c>
      <c r="BF23" s="24">
        <f t="shared" si="43"/>
        <v>0</v>
      </c>
      <c r="BG23" s="25" t="s">
        <v>10</v>
      </c>
      <c r="BH23" s="23">
        <v>7.994505494505494</v>
      </c>
      <c r="BI23" s="12">
        <v>0</v>
      </c>
      <c r="BJ23" s="24">
        <f aca="true" t="shared" si="44" ref="BJ23:BT23">$BI$23*BJ39*$B$45</f>
        <v>0</v>
      </c>
      <c r="BK23" s="24">
        <f t="shared" si="44"/>
        <v>0</v>
      </c>
      <c r="BL23" s="24">
        <f t="shared" si="44"/>
        <v>0</v>
      </c>
      <c r="BM23" s="24">
        <f t="shared" si="44"/>
        <v>0</v>
      </c>
      <c r="BN23" s="24">
        <f t="shared" si="44"/>
        <v>0</v>
      </c>
      <c r="BO23" s="24">
        <f t="shared" si="44"/>
        <v>0</v>
      </c>
      <c r="BP23" s="24">
        <f t="shared" si="44"/>
        <v>0</v>
      </c>
      <c r="BQ23" s="24">
        <f t="shared" si="44"/>
        <v>0</v>
      </c>
      <c r="BR23" s="24">
        <f t="shared" si="44"/>
        <v>0</v>
      </c>
      <c r="BS23" s="24">
        <f t="shared" si="44"/>
        <v>0</v>
      </c>
      <c r="BT23" s="24">
        <f t="shared" si="44"/>
        <v>0</v>
      </c>
      <c r="BU23" s="25" t="s">
        <v>10</v>
      </c>
      <c r="BV23" s="23">
        <v>7.994505494505494</v>
      </c>
      <c r="BW23" s="23">
        <v>0</v>
      </c>
      <c r="BX23" s="24">
        <f>$AL$23*BX39*$B$45</f>
        <v>0</v>
      </c>
      <c r="BY23" s="24">
        <f>$AL$23*BY39*$B$45</f>
        <v>0</v>
      </c>
      <c r="BZ23" s="24">
        <f>$AL$23*BZ39*$B$45</f>
        <v>0</v>
      </c>
      <c r="CA23" s="24">
        <f>$AL$23*CA39*$B$45</f>
        <v>0</v>
      </c>
      <c r="CB23" s="24">
        <f aca="true" t="shared" si="45" ref="CB23:CH23">$I$23*CB39*$B$45</f>
        <v>0</v>
      </c>
      <c r="CC23" s="24">
        <f t="shared" si="45"/>
        <v>0</v>
      </c>
      <c r="CD23" s="24">
        <f t="shared" si="45"/>
        <v>0</v>
      </c>
      <c r="CE23" s="24">
        <f t="shared" si="45"/>
        <v>0</v>
      </c>
      <c r="CF23" s="24">
        <f t="shared" si="45"/>
        <v>0</v>
      </c>
      <c r="CG23" s="24">
        <f t="shared" si="45"/>
        <v>0</v>
      </c>
      <c r="CH23" s="24">
        <f t="shared" si="45"/>
        <v>0</v>
      </c>
    </row>
    <row r="24" spans="1:86" ht="13.5" customHeight="1">
      <c r="A24" s="54" t="s">
        <v>21</v>
      </c>
      <c r="B24" s="54"/>
      <c r="C24" s="54"/>
      <c r="D24" s="54"/>
      <c r="E24" s="54"/>
      <c r="F24" s="54"/>
      <c r="G24" s="11"/>
      <c r="H24" s="6">
        <f aca="true" t="shared" si="46" ref="H24:AI24">SUM(H25:H28)</f>
        <v>33.76989389920425</v>
      </c>
      <c r="I24" s="41">
        <f t="shared" si="46"/>
        <v>5.5</v>
      </c>
      <c r="J24" s="21">
        <f t="shared" si="46"/>
        <v>37752</v>
      </c>
      <c r="K24" s="21">
        <f t="shared" si="46"/>
        <v>37092</v>
      </c>
      <c r="L24" s="21">
        <f t="shared" si="46"/>
        <v>37349.4</v>
      </c>
      <c r="M24" s="21">
        <f t="shared" si="46"/>
        <v>37593.6</v>
      </c>
      <c r="N24" s="21">
        <f t="shared" si="46"/>
        <v>35197.799999999996</v>
      </c>
      <c r="O24" s="21">
        <f t="shared" si="46"/>
        <v>35303.399999999994</v>
      </c>
      <c r="P24" s="21">
        <f t="shared" si="46"/>
        <v>37058.99999999999</v>
      </c>
      <c r="Q24" s="21">
        <f t="shared" si="46"/>
        <v>35844.6</v>
      </c>
      <c r="R24" s="21">
        <f t="shared" si="46"/>
        <v>38121.600000000006</v>
      </c>
      <c r="S24" s="21">
        <f t="shared" si="46"/>
        <v>38412</v>
      </c>
      <c r="T24" s="21">
        <f t="shared" si="46"/>
        <v>30894.600000000002</v>
      </c>
      <c r="U24" s="21">
        <f t="shared" si="46"/>
        <v>30379.8</v>
      </c>
      <c r="V24" s="21">
        <f t="shared" si="46"/>
        <v>37455.00000000001</v>
      </c>
      <c r="W24" s="21">
        <f t="shared" si="46"/>
        <v>37230.600000000006</v>
      </c>
      <c r="X24" s="21">
        <f t="shared" si="46"/>
        <v>39699</v>
      </c>
      <c r="Y24" s="21">
        <f t="shared" si="46"/>
        <v>37712.4</v>
      </c>
      <c r="Z24" s="21">
        <f t="shared" si="46"/>
        <v>49486.799999999996</v>
      </c>
      <c r="AA24" s="21">
        <f t="shared" si="46"/>
        <v>48820.200000000004</v>
      </c>
      <c r="AB24" s="21">
        <f t="shared" si="46"/>
        <v>48285.6</v>
      </c>
      <c r="AC24" s="21">
        <f t="shared" si="46"/>
        <v>30696.600000000002</v>
      </c>
      <c r="AD24" s="21">
        <f t="shared" si="46"/>
        <v>48358.200000000004</v>
      </c>
      <c r="AE24" s="21">
        <f t="shared" si="46"/>
        <v>37191.00000000001</v>
      </c>
      <c r="AF24" s="21">
        <f t="shared" si="46"/>
        <v>38636.4</v>
      </c>
      <c r="AG24" s="21">
        <f t="shared" si="46"/>
        <v>48675</v>
      </c>
      <c r="AH24" s="21">
        <f t="shared" si="46"/>
        <v>47995.200000000004</v>
      </c>
      <c r="AI24" s="21">
        <f t="shared" si="46"/>
        <v>48608.99999999999</v>
      </c>
      <c r="AJ24" s="26"/>
      <c r="AK24" s="28">
        <f aca="true" t="shared" si="47" ref="AK24:BF24">SUM(AK25:AK28)</f>
        <v>33.76989389920425</v>
      </c>
      <c r="AL24" s="41">
        <f t="shared" si="47"/>
        <v>5.5</v>
      </c>
      <c r="AM24" s="21">
        <f t="shared" si="47"/>
        <v>33310.2</v>
      </c>
      <c r="AN24" s="21">
        <f t="shared" si="47"/>
        <v>35336.4</v>
      </c>
      <c r="AO24" s="21">
        <f t="shared" si="47"/>
        <v>30696.600000000002</v>
      </c>
      <c r="AP24" s="21">
        <f t="shared" si="47"/>
        <v>30993.6</v>
      </c>
      <c r="AQ24" s="21">
        <f t="shared" si="47"/>
        <v>32505.000000000004</v>
      </c>
      <c r="AR24" s="21">
        <f t="shared" si="47"/>
        <v>38022.600000000006</v>
      </c>
      <c r="AS24" s="21">
        <f t="shared" si="47"/>
        <v>38444.99999999999</v>
      </c>
      <c r="AT24" s="21">
        <f t="shared" si="47"/>
        <v>33244.2</v>
      </c>
      <c r="AU24" s="21">
        <f t="shared" si="47"/>
        <v>37045.799999999996</v>
      </c>
      <c r="AV24" s="21">
        <f aca="true" t="shared" si="48" ref="AV24:BE24">SUM(AV25:AV28)</f>
        <v>37580.4</v>
      </c>
      <c r="AW24" s="21">
        <f t="shared" si="48"/>
        <v>40253.399999999994</v>
      </c>
      <c r="AX24" s="21">
        <f t="shared" si="48"/>
        <v>32967</v>
      </c>
      <c r="AY24" s="21">
        <f t="shared" si="48"/>
        <v>37514.4</v>
      </c>
      <c r="AZ24" s="21">
        <f t="shared" si="48"/>
        <v>25000.800000000003</v>
      </c>
      <c r="BA24" s="21">
        <f t="shared" si="48"/>
        <v>29990.4</v>
      </c>
      <c r="BB24" s="21">
        <f t="shared" si="48"/>
        <v>48741.00000000001</v>
      </c>
      <c r="BC24" s="21">
        <f t="shared" si="48"/>
        <v>48543</v>
      </c>
      <c r="BD24" s="21">
        <f t="shared" si="48"/>
        <v>33297.00000000001</v>
      </c>
      <c r="BE24" s="21">
        <f t="shared" si="48"/>
        <v>39890.4</v>
      </c>
      <c r="BF24" s="21">
        <f t="shared" si="47"/>
        <v>48919.2</v>
      </c>
      <c r="BG24" s="26"/>
      <c r="BH24" s="28">
        <f aca="true" t="shared" si="49" ref="BH24:BT24">SUM(BH25:BH28)</f>
        <v>33.76989389920425</v>
      </c>
      <c r="BI24" s="41">
        <f t="shared" si="49"/>
        <v>5.5</v>
      </c>
      <c r="BJ24" s="21">
        <f t="shared" si="49"/>
        <v>31310.399999999998</v>
      </c>
      <c r="BK24" s="21">
        <f t="shared" si="49"/>
        <v>30927.6</v>
      </c>
      <c r="BL24" s="21">
        <f t="shared" si="49"/>
        <v>34300.2</v>
      </c>
      <c r="BM24" s="21">
        <f t="shared" si="49"/>
        <v>33778.8</v>
      </c>
      <c r="BN24" s="21">
        <f t="shared" si="49"/>
        <v>47876.4</v>
      </c>
      <c r="BO24" s="21">
        <f t="shared" si="49"/>
        <v>48074.4</v>
      </c>
      <c r="BP24" s="21">
        <f t="shared" si="49"/>
        <v>31581</v>
      </c>
      <c r="BQ24" s="21">
        <f t="shared" si="49"/>
        <v>48569.399999999994</v>
      </c>
      <c r="BR24" s="21">
        <f t="shared" si="49"/>
        <v>31099.199999999997</v>
      </c>
      <c r="BS24" s="21">
        <f t="shared" si="49"/>
        <v>30584.399999999998</v>
      </c>
      <c r="BT24" s="21">
        <f t="shared" si="49"/>
        <v>30861.6</v>
      </c>
      <c r="BU24" s="26"/>
      <c r="BV24" s="28">
        <f aca="true" t="shared" si="50" ref="BV24:CH24">SUM(BV25:BV28)</f>
        <v>33.76989389920425</v>
      </c>
      <c r="BW24" s="28">
        <f>SUM(BW25:BW28)</f>
        <v>2.49</v>
      </c>
      <c r="BX24" s="21">
        <f t="shared" si="50"/>
        <v>16870.248</v>
      </c>
      <c r="BY24" s="21">
        <f t="shared" si="50"/>
        <v>17620.236</v>
      </c>
      <c r="BZ24" s="21">
        <f t="shared" si="50"/>
        <v>11043.648000000001</v>
      </c>
      <c r="CA24" s="21">
        <f t="shared" si="50"/>
        <v>11500.812</v>
      </c>
      <c r="CB24" s="21">
        <f t="shared" si="50"/>
        <v>16879.212</v>
      </c>
      <c r="CC24" s="21">
        <f t="shared" si="50"/>
        <v>16499.736</v>
      </c>
      <c r="CD24" s="21">
        <f t="shared" si="50"/>
        <v>17043.552</v>
      </c>
      <c r="CE24" s="21">
        <f t="shared" si="50"/>
        <v>17306.496000000003</v>
      </c>
      <c r="CF24" s="21">
        <f t="shared" si="50"/>
        <v>17160.084</v>
      </c>
      <c r="CG24" s="21">
        <f t="shared" si="50"/>
        <v>16583.4</v>
      </c>
      <c r="CH24" s="21">
        <f t="shared" si="50"/>
        <v>16810.488</v>
      </c>
    </row>
    <row r="25" spans="1:86" ht="12.75">
      <c r="A25" s="50" t="s">
        <v>36</v>
      </c>
      <c r="B25" s="50"/>
      <c r="C25" s="50"/>
      <c r="D25" s="50"/>
      <c r="E25" s="50"/>
      <c r="F25" s="50"/>
      <c r="G25" s="9" t="s">
        <v>22</v>
      </c>
      <c r="H25" s="10">
        <v>0.3445907540735127</v>
      </c>
      <c r="I25" s="12">
        <v>0</v>
      </c>
      <c r="J25" s="24">
        <f aca="true" t="shared" si="51" ref="J25:AI25">$I$25*J39*$B$45</f>
        <v>0</v>
      </c>
      <c r="K25" s="24">
        <f t="shared" si="51"/>
        <v>0</v>
      </c>
      <c r="L25" s="24">
        <f t="shared" si="51"/>
        <v>0</v>
      </c>
      <c r="M25" s="24">
        <f t="shared" si="51"/>
        <v>0</v>
      </c>
      <c r="N25" s="24">
        <f t="shared" si="51"/>
        <v>0</v>
      </c>
      <c r="O25" s="24">
        <f t="shared" si="51"/>
        <v>0</v>
      </c>
      <c r="P25" s="24">
        <f t="shared" si="51"/>
        <v>0</v>
      </c>
      <c r="Q25" s="24">
        <f t="shared" si="51"/>
        <v>0</v>
      </c>
      <c r="R25" s="24">
        <f t="shared" si="51"/>
        <v>0</v>
      </c>
      <c r="S25" s="24">
        <f t="shared" si="51"/>
        <v>0</v>
      </c>
      <c r="T25" s="24">
        <f t="shared" si="51"/>
        <v>0</v>
      </c>
      <c r="U25" s="24">
        <f t="shared" si="51"/>
        <v>0</v>
      </c>
      <c r="V25" s="24">
        <f t="shared" si="51"/>
        <v>0</v>
      </c>
      <c r="W25" s="24">
        <f t="shared" si="51"/>
        <v>0</v>
      </c>
      <c r="X25" s="24">
        <f t="shared" si="51"/>
        <v>0</v>
      </c>
      <c r="Y25" s="24">
        <f t="shared" si="51"/>
        <v>0</v>
      </c>
      <c r="Z25" s="24">
        <f t="shared" si="51"/>
        <v>0</v>
      </c>
      <c r="AA25" s="24">
        <f t="shared" si="51"/>
        <v>0</v>
      </c>
      <c r="AB25" s="24">
        <f t="shared" si="51"/>
        <v>0</v>
      </c>
      <c r="AC25" s="24">
        <f t="shared" si="51"/>
        <v>0</v>
      </c>
      <c r="AD25" s="24">
        <f t="shared" si="51"/>
        <v>0</v>
      </c>
      <c r="AE25" s="24">
        <f t="shared" si="51"/>
        <v>0</v>
      </c>
      <c r="AF25" s="24">
        <f t="shared" si="51"/>
        <v>0</v>
      </c>
      <c r="AG25" s="24">
        <f t="shared" si="51"/>
        <v>0</v>
      </c>
      <c r="AH25" s="24">
        <f t="shared" si="51"/>
        <v>0</v>
      </c>
      <c r="AI25" s="24">
        <f t="shared" si="51"/>
        <v>0</v>
      </c>
      <c r="AJ25" s="25" t="s">
        <v>22</v>
      </c>
      <c r="AK25" s="23">
        <v>0.3445907540735127</v>
      </c>
      <c r="AL25" s="12">
        <v>0</v>
      </c>
      <c r="AM25" s="24">
        <f aca="true" t="shared" si="52" ref="AM25:BF25">$AL$25*AM39*$B$45</f>
        <v>0</v>
      </c>
      <c r="AN25" s="24">
        <f t="shared" si="52"/>
        <v>0</v>
      </c>
      <c r="AO25" s="24">
        <f t="shared" si="52"/>
        <v>0</v>
      </c>
      <c r="AP25" s="24">
        <f t="shared" si="52"/>
        <v>0</v>
      </c>
      <c r="AQ25" s="24">
        <f t="shared" si="52"/>
        <v>0</v>
      </c>
      <c r="AR25" s="24">
        <f t="shared" si="52"/>
        <v>0</v>
      </c>
      <c r="AS25" s="24">
        <f t="shared" si="52"/>
        <v>0</v>
      </c>
      <c r="AT25" s="24">
        <f t="shared" si="52"/>
        <v>0</v>
      </c>
      <c r="AU25" s="24">
        <f t="shared" si="52"/>
        <v>0</v>
      </c>
      <c r="AV25" s="24">
        <f t="shared" si="52"/>
        <v>0</v>
      </c>
      <c r="AW25" s="24">
        <f t="shared" si="52"/>
        <v>0</v>
      </c>
      <c r="AX25" s="24">
        <f t="shared" si="52"/>
        <v>0</v>
      </c>
      <c r="AY25" s="24">
        <f t="shared" si="52"/>
        <v>0</v>
      </c>
      <c r="AZ25" s="24">
        <f t="shared" si="52"/>
        <v>0</v>
      </c>
      <c r="BA25" s="24">
        <f t="shared" si="52"/>
        <v>0</v>
      </c>
      <c r="BB25" s="24">
        <f t="shared" si="52"/>
        <v>0</v>
      </c>
      <c r="BC25" s="24">
        <f t="shared" si="52"/>
        <v>0</v>
      </c>
      <c r="BD25" s="24">
        <f t="shared" si="52"/>
        <v>0</v>
      </c>
      <c r="BE25" s="24">
        <f t="shared" si="52"/>
        <v>0</v>
      </c>
      <c r="BF25" s="24">
        <f t="shared" si="52"/>
        <v>0</v>
      </c>
      <c r="BG25" s="25" t="s">
        <v>22</v>
      </c>
      <c r="BH25" s="23">
        <v>0.3445907540735127</v>
      </c>
      <c r="BI25" s="12">
        <v>0</v>
      </c>
      <c r="BJ25" s="24">
        <f aca="true" t="shared" si="53" ref="BJ25:BT25">$BI$25*BJ39*$B$45</f>
        <v>0</v>
      </c>
      <c r="BK25" s="24">
        <f t="shared" si="53"/>
        <v>0</v>
      </c>
      <c r="BL25" s="24">
        <f t="shared" si="53"/>
        <v>0</v>
      </c>
      <c r="BM25" s="24">
        <f t="shared" si="53"/>
        <v>0</v>
      </c>
      <c r="BN25" s="24">
        <f t="shared" si="53"/>
        <v>0</v>
      </c>
      <c r="BO25" s="24">
        <f t="shared" si="53"/>
        <v>0</v>
      </c>
      <c r="BP25" s="24">
        <f t="shared" si="53"/>
        <v>0</v>
      </c>
      <c r="BQ25" s="24">
        <f t="shared" si="53"/>
        <v>0</v>
      </c>
      <c r="BR25" s="24">
        <f t="shared" si="53"/>
        <v>0</v>
      </c>
      <c r="BS25" s="24">
        <f t="shared" si="53"/>
        <v>0</v>
      </c>
      <c r="BT25" s="24">
        <f t="shared" si="53"/>
        <v>0</v>
      </c>
      <c r="BU25" s="25" t="s">
        <v>22</v>
      </c>
      <c r="BV25" s="23">
        <v>0.3445907540735127</v>
      </c>
      <c r="BW25" s="23">
        <v>0</v>
      </c>
      <c r="BX25" s="24">
        <f>$AL$25*BX39*$B$45</f>
        <v>0</v>
      </c>
      <c r="BY25" s="24">
        <f>$AL$25*BY39*$B$45</f>
        <v>0</v>
      </c>
      <c r="BZ25" s="24">
        <f>$AL$25*BZ39*$B$45</f>
        <v>0</v>
      </c>
      <c r="CA25" s="24">
        <f>$AL$25*CA39*$B$45</f>
        <v>0</v>
      </c>
      <c r="CB25" s="24">
        <f aca="true" t="shared" si="54" ref="CB25:CH25">$I$25*CB39*$B$45</f>
        <v>0</v>
      </c>
      <c r="CC25" s="24">
        <f t="shared" si="54"/>
        <v>0</v>
      </c>
      <c r="CD25" s="24">
        <f t="shared" si="54"/>
        <v>0</v>
      </c>
      <c r="CE25" s="24">
        <f t="shared" si="54"/>
        <v>0</v>
      </c>
      <c r="CF25" s="24">
        <f t="shared" si="54"/>
        <v>0</v>
      </c>
      <c r="CG25" s="24">
        <f t="shared" si="54"/>
        <v>0</v>
      </c>
      <c r="CH25" s="24">
        <f t="shared" si="54"/>
        <v>0</v>
      </c>
    </row>
    <row r="26" spans="1:86" ht="37.5" customHeight="1">
      <c r="A26" s="48" t="s">
        <v>37</v>
      </c>
      <c r="B26" s="48"/>
      <c r="C26" s="48"/>
      <c r="D26" s="48"/>
      <c r="E26" s="48"/>
      <c r="F26" s="48"/>
      <c r="G26" s="9" t="s">
        <v>22</v>
      </c>
      <c r="H26" s="10">
        <v>7.580996589617279</v>
      </c>
      <c r="I26" s="12">
        <v>0.25</v>
      </c>
      <c r="J26" s="24">
        <f aca="true" t="shared" si="55" ref="J26:AI26">$I$26*J39*$B$45</f>
        <v>1716</v>
      </c>
      <c r="K26" s="24">
        <f t="shared" si="55"/>
        <v>1686</v>
      </c>
      <c r="L26" s="24">
        <f t="shared" si="55"/>
        <v>1697.6999999999998</v>
      </c>
      <c r="M26" s="24">
        <f t="shared" si="55"/>
        <v>1708.8000000000002</v>
      </c>
      <c r="N26" s="24">
        <f t="shared" si="55"/>
        <v>1599.8999999999999</v>
      </c>
      <c r="O26" s="24">
        <f t="shared" si="55"/>
        <v>1604.6999999999998</v>
      </c>
      <c r="P26" s="24">
        <f t="shared" si="55"/>
        <v>1684.5</v>
      </c>
      <c r="Q26" s="24">
        <f t="shared" si="55"/>
        <v>1629.3000000000002</v>
      </c>
      <c r="R26" s="24">
        <f t="shared" si="55"/>
        <v>1732.8000000000002</v>
      </c>
      <c r="S26" s="24">
        <f t="shared" si="55"/>
        <v>1746</v>
      </c>
      <c r="T26" s="24">
        <f t="shared" si="55"/>
        <v>1404.3000000000002</v>
      </c>
      <c r="U26" s="24">
        <f t="shared" si="55"/>
        <v>1380.9</v>
      </c>
      <c r="V26" s="24">
        <f t="shared" si="55"/>
        <v>1702.5</v>
      </c>
      <c r="W26" s="24">
        <f t="shared" si="55"/>
        <v>1692.3000000000002</v>
      </c>
      <c r="X26" s="24">
        <f t="shared" si="55"/>
        <v>1804.5</v>
      </c>
      <c r="Y26" s="24">
        <f t="shared" si="55"/>
        <v>1714.1999999999998</v>
      </c>
      <c r="Z26" s="24">
        <f t="shared" si="55"/>
        <v>2249.3999999999996</v>
      </c>
      <c r="AA26" s="24">
        <f t="shared" si="55"/>
        <v>2219.1000000000004</v>
      </c>
      <c r="AB26" s="24">
        <f t="shared" si="55"/>
        <v>2194.8</v>
      </c>
      <c r="AC26" s="24">
        <f t="shared" si="55"/>
        <v>1395.3000000000002</v>
      </c>
      <c r="AD26" s="24">
        <f t="shared" si="55"/>
        <v>2198.1000000000004</v>
      </c>
      <c r="AE26" s="24">
        <f t="shared" si="55"/>
        <v>1690.5</v>
      </c>
      <c r="AF26" s="24">
        <f t="shared" si="55"/>
        <v>1756.1999999999998</v>
      </c>
      <c r="AG26" s="24">
        <f t="shared" si="55"/>
        <v>2212.5</v>
      </c>
      <c r="AH26" s="24">
        <f t="shared" si="55"/>
        <v>2181.6000000000004</v>
      </c>
      <c r="AI26" s="24">
        <f t="shared" si="55"/>
        <v>2209.5</v>
      </c>
      <c r="AJ26" s="25" t="s">
        <v>22</v>
      </c>
      <c r="AK26" s="23">
        <v>7.580996589617279</v>
      </c>
      <c r="AL26" s="12">
        <v>0.25</v>
      </c>
      <c r="AM26" s="24">
        <f aca="true" t="shared" si="56" ref="AM26:BF26">$AL$26*AM39*$B$45</f>
        <v>1514.1</v>
      </c>
      <c r="AN26" s="24">
        <f t="shared" si="56"/>
        <v>1606.1999999999998</v>
      </c>
      <c r="AO26" s="24">
        <f t="shared" si="56"/>
        <v>1395.3000000000002</v>
      </c>
      <c r="AP26" s="24">
        <f t="shared" si="56"/>
        <v>1408.8000000000002</v>
      </c>
      <c r="AQ26" s="24">
        <f t="shared" si="56"/>
        <v>1477.5</v>
      </c>
      <c r="AR26" s="24">
        <f t="shared" si="56"/>
        <v>1728.3000000000002</v>
      </c>
      <c r="AS26" s="24">
        <f t="shared" si="56"/>
        <v>1747.5</v>
      </c>
      <c r="AT26" s="24">
        <f t="shared" si="56"/>
        <v>1511.1</v>
      </c>
      <c r="AU26" s="24">
        <f t="shared" si="56"/>
        <v>1683.8999999999999</v>
      </c>
      <c r="AV26" s="24">
        <f t="shared" si="56"/>
        <v>1708.1999999999998</v>
      </c>
      <c r="AW26" s="24">
        <f t="shared" si="56"/>
        <v>1829.6999999999998</v>
      </c>
      <c r="AX26" s="24">
        <f t="shared" si="56"/>
        <v>1498.5</v>
      </c>
      <c r="AY26" s="24">
        <f t="shared" si="56"/>
        <v>1705.1999999999998</v>
      </c>
      <c r="AZ26" s="24">
        <f t="shared" si="56"/>
        <v>1136.4</v>
      </c>
      <c r="BA26" s="24">
        <f t="shared" si="56"/>
        <v>1363.1999999999998</v>
      </c>
      <c r="BB26" s="24">
        <f t="shared" si="56"/>
        <v>2215.5</v>
      </c>
      <c r="BC26" s="24">
        <f t="shared" si="56"/>
        <v>2206.5</v>
      </c>
      <c r="BD26" s="24">
        <f t="shared" si="56"/>
        <v>1513.5</v>
      </c>
      <c r="BE26" s="24">
        <f t="shared" si="56"/>
        <v>1813.1999999999998</v>
      </c>
      <c r="BF26" s="24">
        <f t="shared" si="56"/>
        <v>2223.6000000000004</v>
      </c>
      <c r="BG26" s="25" t="s">
        <v>22</v>
      </c>
      <c r="BH26" s="23">
        <v>7.580996589617279</v>
      </c>
      <c r="BI26" s="12">
        <v>0.25</v>
      </c>
      <c r="BJ26" s="24">
        <f aca="true" t="shared" si="57" ref="BJ26:BT26">$BI$26*BJ39*$B$45</f>
        <v>1423.1999999999998</v>
      </c>
      <c r="BK26" s="24">
        <f t="shared" si="57"/>
        <v>1405.8000000000002</v>
      </c>
      <c r="BL26" s="24">
        <f t="shared" si="57"/>
        <v>1559.1000000000001</v>
      </c>
      <c r="BM26" s="24">
        <f t="shared" si="57"/>
        <v>1535.4</v>
      </c>
      <c r="BN26" s="24">
        <f t="shared" si="57"/>
        <v>2176.2</v>
      </c>
      <c r="BO26" s="24">
        <f t="shared" si="57"/>
        <v>2185.2</v>
      </c>
      <c r="BP26" s="24">
        <f t="shared" si="57"/>
        <v>1435.5</v>
      </c>
      <c r="BQ26" s="24">
        <f t="shared" si="57"/>
        <v>2207.7</v>
      </c>
      <c r="BR26" s="24">
        <f t="shared" si="57"/>
        <v>1413.6</v>
      </c>
      <c r="BS26" s="24">
        <f t="shared" si="57"/>
        <v>1390.1999999999998</v>
      </c>
      <c r="BT26" s="24">
        <f t="shared" si="57"/>
        <v>1402.8000000000002</v>
      </c>
      <c r="BU26" s="25" t="s">
        <v>22</v>
      </c>
      <c r="BV26" s="23">
        <v>7.580996589617279</v>
      </c>
      <c r="BW26" s="23">
        <v>0.14</v>
      </c>
      <c r="BX26" s="24">
        <f>$BW$26*BX39*$B$45</f>
        <v>948.5280000000001</v>
      </c>
      <c r="BY26" s="24">
        <f aca="true" t="shared" si="58" ref="BY26:CH26">$BW$26*BY39*$B$45</f>
        <v>990.6960000000003</v>
      </c>
      <c r="BZ26" s="24">
        <f t="shared" si="58"/>
        <v>620.9280000000001</v>
      </c>
      <c r="CA26" s="24">
        <f t="shared" si="58"/>
        <v>646.6320000000001</v>
      </c>
      <c r="CB26" s="24">
        <f t="shared" si="58"/>
        <v>949.0319999999999</v>
      </c>
      <c r="CC26" s="24">
        <f t="shared" si="58"/>
        <v>927.6960000000001</v>
      </c>
      <c r="CD26" s="24">
        <f t="shared" si="58"/>
        <v>958.2720000000002</v>
      </c>
      <c r="CE26" s="24">
        <f t="shared" si="58"/>
        <v>973.056</v>
      </c>
      <c r="CF26" s="24">
        <f t="shared" si="58"/>
        <v>964.8240000000001</v>
      </c>
      <c r="CG26" s="24">
        <f t="shared" si="58"/>
        <v>932.4000000000001</v>
      </c>
      <c r="CH26" s="24">
        <f t="shared" si="58"/>
        <v>945.1680000000001</v>
      </c>
    </row>
    <row r="27" spans="1:86" ht="45" customHeight="1">
      <c r="A27" s="48" t="s">
        <v>38</v>
      </c>
      <c r="B27" s="48"/>
      <c r="C27" s="48"/>
      <c r="D27" s="48"/>
      <c r="E27" s="48"/>
      <c r="F27" s="48"/>
      <c r="G27" s="13" t="s">
        <v>23</v>
      </c>
      <c r="H27" s="14">
        <v>2.067544524441076</v>
      </c>
      <c r="I27" s="12">
        <v>0.04</v>
      </c>
      <c r="J27" s="24">
        <f aca="true" t="shared" si="59" ref="J27:AI27">$I$27*J39*$B$45</f>
        <v>274.56</v>
      </c>
      <c r="K27" s="24">
        <f t="shared" si="59"/>
        <v>269.76</v>
      </c>
      <c r="L27" s="24">
        <f t="shared" si="59"/>
        <v>271.632</v>
      </c>
      <c r="M27" s="24">
        <f t="shared" si="59"/>
        <v>273.408</v>
      </c>
      <c r="N27" s="24">
        <f t="shared" si="59"/>
        <v>255.98399999999998</v>
      </c>
      <c r="O27" s="24">
        <f t="shared" si="59"/>
        <v>256.752</v>
      </c>
      <c r="P27" s="24">
        <f t="shared" si="59"/>
        <v>269.52</v>
      </c>
      <c r="Q27" s="24">
        <f t="shared" si="59"/>
        <v>260.688</v>
      </c>
      <c r="R27" s="24">
        <f t="shared" si="59"/>
        <v>277.24800000000005</v>
      </c>
      <c r="S27" s="24">
        <f t="shared" si="59"/>
        <v>279.36</v>
      </c>
      <c r="T27" s="24">
        <f t="shared" si="59"/>
        <v>224.688</v>
      </c>
      <c r="U27" s="24">
        <f t="shared" si="59"/>
        <v>220.94400000000002</v>
      </c>
      <c r="V27" s="24">
        <f t="shared" si="59"/>
        <v>272.4</v>
      </c>
      <c r="W27" s="24">
        <f t="shared" si="59"/>
        <v>270.76800000000003</v>
      </c>
      <c r="X27" s="24">
        <f t="shared" si="59"/>
        <v>288.72</v>
      </c>
      <c r="Y27" s="24">
        <f t="shared" si="59"/>
        <v>274.272</v>
      </c>
      <c r="Z27" s="24">
        <f t="shared" si="59"/>
        <v>359.904</v>
      </c>
      <c r="AA27" s="24">
        <f t="shared" si="59"/>
        <v>355.05600000000004</v>
      </c>
      <c r="AB27" s="24">
        <f t="shared" si="59"/>
        <v>351.168</v>
      </c>
      <c r="AC27" s="24">
        <f t="shared" si="59"/>
        <v>223.24800000000005</v>
      </c>
      <c r="AD27" s="24">
        <f t="shared" si="59"/>
        <v>351.696</v>
      </c>
      <c r="AE27" s="24">
        <f t="shared" si="59"/>
        <v>270.48</v>
      </c>
      <c r="AF27" s="24">
        <f t="shared" si="59"/>
        <v>280.992</v>
      </c>
      <c r="AG27" s="24">
        <f t="shared" si="59"/>
        <v>354</v>
      </c>
      <c r="AH27" s="24">
        <f t="shared" si="59"/>
        <v>349.05600000000004</v>
      </c>
      <c r="AI27" s="24">
        <f t="shared" si="59"/>
        <v>353.52</v>
      </c>
      <c r="AJ27" s="27" t="s">
        <v>23</v>
      </c>
      <c r="AK27" s="29">
        <v>2.067544524441076</v>
      </c>
      <c r="AL27" s="12">
        <v>0.04</v>
      </c>
      <c r="AM27" s="24">
        <f aca="true" t="shared" si="60" ref="AM27:BF27">$AL$27*AM39*$B$45</f>
        <v>242.25599999999997</v>
      </c>
      <c r="AN27" s="24">
        <f t="shared" si="60"/>
        <v>256.992</v>
      </c>
      <c r="AO27" s="24">
        <f t="shared" si="60"/>
        <v>223.24800000000005</v>
      </c>
      <c r="AP27" s="24">
        <f t="shared" si="60"/>
        <v>225.40800000000002</v>
      </c>
      <c r="AQ27" s="24">
        <f t="shared" si="60"/>
        <v>236.39999999999998</v>
      </c>
      <c r="AR27" s="24">
        <f t="shared" si="60"/>
        <v>276.528</v>
      </c>
      <c r="AS27" s="24">
        <f t="shared" si="60"/>
        <v>279.6</v>
      </c>
      <c r="AT27" s="24">
        <f t="shared" si="60"/>
        <v>241.776</v>
      </c>
      <c r="AU27" s="24">
        <f t="shared" si="60"/>
        <v>269.424</v>
      </c>
      <c r="AV27" s="24">
        <f t="shared" si="60"/>
        <v>273.312</v>
      </c>
      <c r="AW27" s="24">
        <f t="shared" si="60"/>
        <v>292.752</v>
      </c>
      <c r="AX27" s="24">
        <f t="shared" si="60"/>
        <v>239.76</v>
      </c>
      <c r="AY27" s="24">
        <f t="shared" si="60"/>
        <v>272.832</v>
      </c>
      <c r="AZ27" s="24">
        <f t="shared" si="60"/>
        <v>181.824</v>
      </c>
      <c r="BA27" s="24">
        <f t="shared" si="60"/>
        <v>218.11199999999997</v>
      </c>
      <c r="BB27" s="24">
        <f t="shared" si="60"/>
        <v>354.48</v>
      </c>
      <c r="BC27" s="24">
        <f t="shared" si="60"/>
        <v>353.04</v>
      </c>
      <c r="BD27" s="24">
        <f t="shared" si="60"/>
        <v>242.16</v>
      </c>
      <c r="BE27" s="24">
        <f t="shared" si="60"/>
        <v>290.11199999999997</v>
      </c>
      <c r="BF27" s="24">
        <f t="shared" si="60"/>
        <v>355.77600000000007</v>
      </c>
      <c r="BG27" s="27" t="s">
        <v>23</v>
      </c>
      <c r="BH27" s="29">
        <v>2.067544524441076</v>
      </c>
      <c r="BI27" s="12">
        <v>0.04</v>
      </c>
      <c r="BJ27" s="24">
        <f aca="true" t="shared" si="61" ref="BJ27:BT27">$BI$27*BJ39*$B$45</f>
        <v>227.712</v>
      </c>
      <c r="BK27" s="24">
        <f t="shared" si="61"/>
        <v>224.928</v>
      </c>
      <c r="BL27" s="24">
        <f t="shared" si="61"/>
        <v>249.45600000000005</v>
      </c>
      <c r="BM27" s="24">
        <f t="shared" si="61"/>
        <v>245.66400000000002</v>
      </c>
      <c r="BN27" s="24">
        <f t="shared" si="61"/>
        <v>348.192</v>
      </c>
      <c r="BO27" s="24">
        <f t="shared" si="61"/>
        <v>349.632</v>
      </c>
      <c r="BP27" s="24">
        <f t="shared" si="61"/>
        <v>229.68</v>
      </c>
      <c r="BQ27" s="24">
        <f t="shared" si="61"/>
        <v>353.23199999999997</v>
      </c>
      <c r="BR27" s="24">
        <f t="shared" si="61"/>
        <v>226.176</v>
      </c>
      <c r="BS27" s="24">
        <f t="shared" si="61"/>
        <v>222.43199999999996</v>
      </c>
      <c r="BT27" s="24">
        <f t="shared" si="61"/>
        <v>224.448</v>
      </c>
      <c r="BU27" s="27" t="s">
        <v>23</v>
      </c>
      <c r="BV27" s="29">
        <v>2.067544524441076</v>
      </c>
      <c r="BW27" s="23">
        <v>0</v>
      </c>
      <c r="BX27" s="24">
        <f>$BW$27*BX39*$B$45</f>
        <v>0</v>
      </c>
      <c r="BY27" s="24">
        <f aca="true" t="shared" si="62" ref="BY27:CH27">$BW$27*BY39*$B$45</f>
        <v>0</v>
      </c>
      <c r="BZ27" s="24">
        <f t="shared" si="62"/>
        <v>0</v>
      </c>
      <c r="CA27" s="24">
        <f t="shared" si="62"/>
        <v>0</v>
      </c>
      <c r="CB27" s="24">
        <f t="shared" si="62"/>
        <v>0</v>
      </c>
      <c r="CC27" s="24">
        <f t="shared" si="62"/>
        <v>0</v>
      </c>
      <c r="CD27" s="24">
        <f t="shared" si="62"/>
        <v>0</v>
      </c>
      <c r="CE27" s="24">
        <f t="shared" si="62"/>
        <v>0</v>
      </c>
      <c r="CF27" s="24">
        <f t="shared" si="62"/>
        <v>0</v>
      </c>
      <c r="CG27" s="24">
        <f t="shared" si="62"/>
        <v>0</v>
      </c>
      <c r="CH27" s="24">
        <f t="shared" si="62"/>
        <v>0</v>
      </c>
    </row>
    <row r="28" spans="1:86" ht="68.25" customHeight="1">
      <c r="A28" s="48" t="s">
        <v>39</v>
      </c>
      <c r="B28" s="48"/>
      <c r="C28" s="48"/>
      <c r="D28" s="48"/>
      <c r="E28" s="48"/>
      <c r="F28" s="48"/>
      <c r="G28" s="9" t="s">
        <v>22</v>
      </c>
      <c r="H28" s="10">
        <v>23.776762031072376</v>
      </c>
      <c r="I28" s="12">
        <v>5.21</v>
      </c>
      <c r="J28" s="24">
        <f aca="true" t="shared" si="63" ref="J28:AI28">$I$28*J39*$B$45</f>
        <v>35761.44</v>
      </c>
      <c r="K28" s="24">
        <f t="shared" si="63"/>
        <v>35136.24</v>
      </c>
      <c r="L28" s="24">
        <f t="shared" si="63"/>
        <v>35380.068</v>
      </c>
      <c r="M28" s="24">
        <f t="shared" si="63"/>
        <v>35611.392</v>
      </c>
      <c r="N28" s="24">
        <f t="shared" si="63"/>
        <v>33341.916</v>
      </c>
      <c r="O28" s="24">
        <f t="shared" si="63"/>
        <v>33441.948</v>
      </c>
      <c r="P28" s="24">
        <f t="shared" si="63"/>
        <v>35104.979999999996</v>
      </c>
      <c r="Q28" s="24">
        <f t="shared" si="63"/>
        <v>33954.612</v>
      </c>
      <c r="R28" s="24">
        <f t="shared" si="63"/>
        <v>36111.552</v>
      </c>
      <c r="S28" s="24">
        <f t="shared" si="63"/>
        <v>36386.64</v>
      </c>
      <c r="T28" s="24">
        <f t="shared" si="63"/>
        <v>29265.612</v>
      </c>
      <c r="U28" s="24">
        <f t="shared" si="63"/>
        <v>28777.956</v>
      </c>
      <c r="V28" s="24">
        <f t="shared" si="63"/>
        <v>35480.100000000006</v>
      </c>
      <c r="W28" s="24">
        <f t="shared" si="63"/>
        <v>35267.53200000001</v>
      </c>
      <c r="X28" s="24">
        <f t="shared" si="63"/>
        <v>37605.78</v>
      </c>
      <c r="Y28" s="24">
        <f t="shared" si="63"/>
        <v>35723.928</v>
      </c>
      <c r="Z28" s="24">
        <f t="shared" si="63"/>
        <v>46877.496</v>
      </c>
      <c r="AA28" s="24">
        <f t="shared" si="63"/>
        <v>46246.044</v>
      </c>
      <c r="AB28" s="24">
        <f t="shared" si="63"/>
        <v>45739.632</v>
      </c>
      <c r="AC28" s="24">
        <f t="shared" si="63"/>
        <v>29078.052000000003</v>
      </c>
      <c r="AD28" s="24">
        <f t="shared" si="63"/>
        <v>45808.404</v>
      </c>
      <c r="AE28" s="24">
        <f t="shared" si="63"/>
        <v>35230.020000000004</v>
      </c>
      <c r="AF28" s="24">
        <f t="shared" si="63"/>
        <v>36599.208</v>
      </c>
      <c r="AG28" s="24">
        <f t="shared" si="63"/>
        <v>46108.5</v>
      </c>
      <c r="AH28" s="24">
        <f t="shared" si="63"/>
        <v>45464.544</v>
      </c>
      <c r="AI28" s="24">
        <f t="shared" si="63"/>
        <v>46045.979999999996</v>
      </c>
      <c r="AJ28" s="25" t="s">
        <v>22</v>
      </c>
      <c r="AK28" s="23">
        <v>23.776762031072376</v>
      </c>
      <c r="AL28" s="12">
        <v>5.21</v>
      </c>
      <c r="AM28" s="24">
        <f aca="true" t="shared" si="64" ref="AM28:BF28">$AL$28*AM39*$B$45</f>
        <v>31553.844</v>
      </c>
      <c r="AN28" s="24">
        <f t="shared" si="64"/>
        <v>33473.208</v>
      </c>
      <c r="AO28" s="24">
        <f t="shared" si="64"/>
        <v>29078.052000000003</v>
      </c>
      <c r="AP28" s="24">
        <f t="shared" si="64"/>
        <v>29359.392</v>
      </c>
      <c r="AQ28" s="24">
        <f t="shared" si="64"/>
        <v>30791.100000000002</v>
      </c>
      <c r="AR28" s="24">
        <f t="shared" si="64"/>
        <v>36017.772000000004</v>
      </c>
      <c r="AS28" s="24">
        <f t="shared" si="64"/>
        <v>36417.899999999994</v>
      </c>
      <c r="AT28" s="24">
        <f t="shared" si="64"/>
        <v>31491.324</v>
      </c>
      <c r="AU28" s="24">
        <f t="shared" si="64"/>
        <v>35092.475999999995</v>
      </c>
      <c r="AV28" s="24">
        <f t="shared" si="64"/>
        <v>35598.888</v>
      </c>
      <c r="AW28" s="24">
        <f t="shared" si="64"/>
        <v>38130.948</v>
      </c>
      <c r="AX28" s="24">
        <f t="shared" si="64"/>
        <v>31228.739999999998</v>
      </c>
      <c r="AY28" s="24">
        <f t="shared" si="64"/>
        <v>35536.368</v>
      </c>
      <c r="AZ28" s="24">
        <f t="shared" si="64"/>
        <v>23682.576</v>
      </c>
      <c r="BA28" s="24">
        <f t="shared" si="64"/>
        <v>28409.088</v>
      </c>
      <c r="BB28" s="24">
        <f t="shared" si="64"/>
        <v>46171.020000000004</v>
      </c>
      <c r="BC28" s="24">
        <f t="shared" si="64"/>
        <v>45983.46</v>
      </c>
      <c r="BD28" s="24">
        <f t="shared" si="64"/>
        <v>31541.340000000004</v>
      </c>
      <c r="BE28" s="24">
        <f t="shared" si="64"/>
        <v>37787.088</v>
      </c>
      <c r="BF28" s="24">
        <f t="shared" si="64"/>
        <v>46339.824</v>
      </c>
      <c r="BG28" s="25" t="s">
        <v>22</v>
      </c>
      <c r="BH28" s="23">
        <v>23.776762031072376</v>
      </c>
      <c r="BI28" s="12">
        <v>5.21</v>
      </c>
      <c r="BJ28" s="24">
        <f aca="true" t="shared" si="65" ref="BJ28:BT28">$BI$28*BJ39*$B$45</f>
        <v>29659.487999999998</v>
      </c>
      <c r="BK28" s="24">
        <f t="shared" si="65"/>
        <v>29296.872</v>
      </c>
      <c r="BL28" s="24">
        <f t="shared" si="65"/>
        <v>32491.644</v>
      </c>
      <c r="BM28" s="24">
        <f t="shared" si="65"/>
        <v>31997.736</v>
      </c>
      <c r="BN28" s="24">
        <f t="shared" si="65"/>
        <v>45352.008</v>
      </c>
      <c r="BO28" s="24">
        <f t="shared" si="65"/>
        <v>45539.568</v>
      </c>
      <c r="BP28" s="24">
        <f t="shared" si="65"/>
        <v>29915.82</v>
      </c>
      <c r="BQ28" s="24">
        <f t="shared" si="65"/>
        <v>46008.46799999999</v>
      </c>
      <c r="BR28" s="24">
        <f t="shared" si="65"/>
        <v>29459.424</v>
      </c>
      <c r="BS28" s="24">
        <f t="shared" si="65"/>
        <v>28971.767999999996</v>
      </c>
      <c r="BT28" s="24">
        <f t="shared" si="65"/>
        <v>29234.352</v>
      </c>
      <c r="BU28" s="25" t="s">
        <v>22</v>
      </c>
      <c r="BV28" s="23">
        <v>23.776762031072376</v>
      </c>
      <c r="BW28" s="23">
        <v>2.35</v>
      </c>
      <c r="BX28" s="24">
        <f>$BW$28*BX39*$B$45</f>
        <v>15921.720000000001</v>
      </c>
      <c r="BY28" s="24">
        <f aca="true" t="shared" si="66" ref="BY28:CH28">$BW$28*BY39*$B$45</f>
        <v>16629.54</v>
      </c>
      <c r="BZ28" s="24">
        <f t="shared" si="66"/>
        <v>10422.720000000001</v>
      </c>
      <c r="CA28" s="24">
        <f t="shared" si="66"/>
        <v>10854.18</v>
      </c>
      <c r="CB28" s="24">
        <f t="shared" si="66"/>
        <v>15930.18</v>
      </c>
      <c r="CC28" s="24">
        <f t="shared" si="66"/>
        <v>15572.04</v>
      </c>
      <c r="CD28" s="24">
        <f t="shared" si="66"/>
        <v>16085.28</v>
      </c>
      <c r="CE28" s="24">
        <f t="shared" si="66"/>
        <v>16333.440000000002</v>
      </c>
      <c r="CF28" s="24">
        <f t="shared" si="66"/>
        <v>16195.26</v>
      </c>
      <c r="CG28" s="24">
        <f t="shared" si="66"/>
        <v>15651</v>
      </c>
      <c r="CH28" s="24">
        <f t="shared" si="66"/>
        <v>15865.320000000002</v>
      </c>
    </row>
    <row r="29" spans="1:86" ht="12.75">
      <c r="A29" s="49" t="s">
        <v>24</v>
      </c>
      <c r="B29" s="49"/>
      <c r="C29" s="49"/>
      <c r="D29" s="49"/>
      <c r="E29" s="49"/>
      <c r="F29" s="49"/>
      <c r="G29" s="11"/>
      <c r="H29" s="6">
        <f>SUM(H30:H32)</f>
        <v>14.81716559302766</v>
      </c>
      <c r="I29" s="41">
        <f aca="true" t="shared" si="67" ref="I29:AI29">SUM(I30:I35)</f>
        <v>2.85</v>
      </c>
      <c r="J29" s="21">
        <f t="shared" si="67"/>
        <v>19562.399999999998</v>
      </c>
      <c r="K29" s="21">
        <f t="shared" si="67"/>
        <v>19220.4</v>
      </c>
      <c r="L29" s="21">
        <f t="shared" si="67"/>
        <v>19353.780000000002</v>
      </c>
      <c r="M29" s="21">
        <f t="shared" si="67"/>
        <v>19480.32</v>
      </c>
      <c r="N29" s="21">
        <f t="shared" si="67"/>
        <v>18238.86</v>
      </c>
      <c r="O29" s="21">
        <f t="shared" si="67"/>
        <v>18293.579999999998</v>
      </c>
      <c r="P29" s="21">
        <f t="shared" si="67"/>
        <v>19203.3</v>
      </c>
      <c r="Q29" s="21">
        <f t="shared" si="67"/>
        <v>18574.02</v>
      </c>
      <c r="R29" s="21">
        <f t="shared" si="67"/>
        <v>19753.920000000002</v>
      </c>
      <c r="S29" s="21">
        <f t="shared" si="67"/>
        <v>19904.4</v>
      </c>
      <c r="T29" s="21">
        <f t="shared" si="67"/>
        <v>16009.02</v>
      </c>
      <c r="U29" s="21">
        <f t="shared" si="67"/>
        <v>15742.26</v>
      </c>
      <c r="V29" s="21">
        <f t="shared" si="67"/>
        <v>19408.5</v>
      </c>
      <c r="W29" s="21">
        <f t="shared" si="67"/>
        <v>19292.22</v>
      </c>
      <c r="X29" s="21">
        <f t="shared" si="67"/>
        <v>20571.300000000003</v>
      </c>
      <c r="Y29" s="21">
        <f t="shared" si="67"/>
        <v>19541.879999999997</v>
      </c>
      <c r="Z29" s="21">
        <f t="shared" si="67"/>
        <v>25643.16</v>
      </c>
      <c r="AA29" s="21">
        <f t="shared" si="67"/>
        <v>25297.74</v>
      </c>
      <c r="AB29" s="21">
        <f t="shared" si="67"/>
        <v>25020.720000000005</v>
      </c>
      <c r="AC29" s="21">
        <f t="shared" si="67"/>
        <v>15906.42</v>
      </c>
      <c r="AD29" s="21">
        <f t="shared" si="67"/>
        <v>25058.34</v>
      </c>
      <c r="AE29" s="21">
        <f t="shared" si="67"/>
        <v>19271.7</v>
      </c>
      <c r="AF29" s="21">
        <f t="shared" si="67"/>
        <v>20020.68</v>
      </c>
      <c r="AG29" s="21">
        <f t="shared" si="67"/>
        <v>25222.5</v>
      </c>
      <c r="AH29" s="21">
        <f t="shared" si="67"/>
        <v>24870.24</v>
      </c>
      <c r="AI29" s="21">
        <f t="shared" si="67"/>
        <v>25188.3</v>
      </c>
      <c r="AJ29" s="26"/>
      <c r="AK29" s="28">
        <f>SUM(AK30:AK32)</f>
        <v>14.81716559302766</v>
      </c>
      <c r="AL29" s="41">
        <f aca="true" t="shared" si="68" ref="AL29:BF29">SUM(AL30:AL35)</f>
        <v>2.85</v>
      </c>
      <c r="AM29" s="21">
        <f t="shared" si="68"/>
        <v>17260.739999999998</v>
      </c>
      <c r="AN29" s="28">
        <f t="shared" si="68"/>
        <v>18310.68</v>
      </c>
      <c r="AO29" s="21">
        <f t="shared" si="68"/>
        <v>15906.42</v>
      </c>
      <c r="AP29" s="28">
        <f t="shared" si="68"/>
        <v>16060.32</v>
      </c>
      <c r="AQ29" s="28">
        <f t="shared" si="68"/>
        <v>16843.5</v>
      </c>
      <c r="AR29" s="21">
        <f t="shared" si="68"/>
        <v>19702.620000000003</v>
      </c>
      <c r="AS29" s="21">
        <f t="shared" si="68"/>
        <v>19921.5</v>
      </c>
      <c r="AT29" s="28">
        <f t="shared" si="68"/>
        <v>17226.539999999997</v>
      </c>
      <c r="AU29" s="21">
        <f t="shared" si="68"/>
        <v>19196.46</v>
      </c>
      <c r="AV29" s="28">
        <f t="shared" si="68"/>
        <v>19473.479999999996</v>
      </c>
      <c r="AW29" s="28">
        <f t="shared" si="68"/>
        <v>20858.579999999998</v>
      </c>
      <c r="AX29" s="21">
        <f t="shared" si="68"/>
        <v>17082.9</v>
      </c>
      <c r="AY29" s="28">
        <f t="shared" si="68"/>
        <v>19439.28</v>
      </c>
      <c r="AZ29" s="28">
        <f t="shared" si="68"/>
        <v>12954.960000000001</v>
      </c>
      <c r="BA29" s="28">
        <f t="shared" si="68"/>
        <v>15540.48</v>
      </c>
      <c r="BB29" s="21">
        <f t="shared" si="68"/>
        <v>25256.7</v>
      </c>
      <c r="BC29" s="28">
        <f t="shared" si="68"/>
        <v>25154.1</v>
      </c>
      <c r="BD29" s="21">
        <f t="shared" si="68"/>
        <v>17253.899999999998</v>
      </c>
      <c r="BE29" s="28">
        <f t="shared" si="68"/>
        <v>20670.48</v>
      </c>
      <c r="BF29" s="28">
        <f t="shared" si="68"/>
        <v>25349.04</v>
      </c>
      <c r="BG29" s="26"/>
      <c r="BH29" s="28">
        <f>SUM(BH30:BH32)</f>
        <v>14.81716559302766</v>
      </c>
      <c r="BI29" s="41">
        <f aca="true" t="shared" si="69" ref="BI29:BT29">SUM(BI30:BI35)</f>
        <v>2.85</v>
      </c>
      <c r="BJ29" s="28">
        <f t="shared" si="69"/>
        <v>16224.48</v>
      </c>
      <c r="BK29" s="28">
        <f t="shared" si="69"/>
        <v>16026.120000000003</v>
      </c>
      <c r="BL29" s="28">
        <f t="shared" si="69"/>
        <v>17773.74</v>
      </c>
      <c r="BM29" s="28">
        <f t="shared" si="69"/>
        <v>17503.56</v>
      </c>
      <c r="BN29" s="28">
        <f t="shared" si="69"/>
        <v>24808.68</v>
      </c>
      <c r="BO29" s="28">
        <f t="shared" si="69"/>
        <v>24911.28</v>
      </c>
      <c r="BP29" s="28">
        <f t="shared" si="69"/>
        <v>16364.700000000003</v>
      </c>
      <c r="BQ29" s="28">
        <f t="shared" si="69"/>
        <v>25167.78</v>
      </c>
      <c r="BR29" s="28">
        <f t="shared" si="69"/>
        <v>16115.04</v>
      </c>
      <c r="BS29" s="28">
        <f t="shared" si="69"/>
        <v>15848.28</v>
      </c>
      <c r="BT29" s="28">
        <f t="shared" si="69"/>
        <v>15991.920000000002</v>
      </c>
      <c r="BU29" s="26"/>
      <c r="BV29" s="28">
        <f>SUM(BV30:BV32)</f>
        <v>14.81716559302766</v>
      </c>
      <c r="BW29" s="28">
        <f>SUM(BW30:BW35)</f>
        <v>1.47</v>
      </c>
      <c r="BX29" s="21">
        <f aca="true" t="shared" si="70" ref="BX29:CF29">SUM(BX30:BX35)</f>
        <v>9959.544</v>
      </c>
      <c r="BY29" s="28">
        <f t="shared" si="70"/>
        <v>10402.308</v>
      </c>
      <c r="BZ29" s="28">
        <f t="shared" si="70"/>
        <v>6519.744000000001</v>
      </c>
      <c r="CA29" s="28">
        <f t="shared" si="70"/>
        <v>6789.636</v>
      </c>
      <c r="CB29" s="21">
        <f t="shared" si="70"/>
        <v>9964.836</v>
      </c>
      <c r="CC29" s="21">
        <f t="shared" si="70"/>
        <v>9740.808</v>
      </c>
      <c r="CD29" s="21">
        <f t="shared" si="70"/>
        <v>10061.856</v>
      </c>
      <c r="CE29" s="21">
        <f t="shared" si="70"/>
        <v>10217.088000000002</v>
      </c>
      <c r="CF29" s="21">
        <f t="shared" si="70"/>
        <v>10130.652</v>
      </c>
      <c r="CG29" s="21">
        <f>SUM(CG30:CG35)</f>
        <v>9790.2</v>
      </c>
      <c r="CH29" s="21">
        <f>SUM(CH30:CH35)</f>
        <v>9924.264</v>
      </c>
    </row>
    <row r="30" spans="1:86" ht="95.25" customHeight="1">
      <c r="A30" s="48" t="s">
        <v>40</v>
      </c>
      <c r="B30" s="48"/>
      <c r="C30" s="48"/>
      <c r="D30" s="48"/>
      <c r="E30" s="48"/>
      <c r="F30" s="48"/>
      <c r="G30" s="13" t="s">
        <v>25</v>
      </c>
      <c r="H30" s="14">
        <v>11.753978779840848</v>
      </c>
      <c r="I30" s="12">
        <v>1.06</v>
      </c>
      <c r="J30" s="30">
        <f aca="true" t="shared" si="71" ref="J30:AI30">$I$30*J39*$B$45</f>
        <v>7275.84</v>
      </c>
      <c r="K30" s="30">
        <f t="shared" si="71"/>
        <v>7148.64</v>
      </c>
      <c r="L30" s="30">
        <f t="shared" si="71"/>
        <v>7198.2480000000005</v>
      </c>
      <c r="M30" s="30">
        <f t="shared" si="71"/>
        <v>7245.312000000001</v>
      </c>
      <c r="N30" s="30">
        <f t="shared" si="71"/>
        <v>6783.576</v>
      </c>
      <c r="O30" s="30">
        <f t="shared" si="71"/>
        <v>6803.928</v>
      </c>
      <c r="P30" s="30">
        <f t="shared" si="71"/>
        <v>7142.280000000001</v>
      </c>
      <c r="Q30" s="30">
        <f t="shared" si="71"/>
        <v>6908.232</v>
      </c>
      <c r="R30" s="30">
        <f t="shared" si="71"/>
        <v>7347.072000000001</v>
      </c>
      <c r="S30" s="30">
        <f t="shared" si="71"/>
        <v>7403.040000000001</v>
      </c>
      <c r="T30" s="30">
        <f t="shared" si="71"/>
        <v>5954.232</v>
      </c>
      <c r="U30" s="30">
        <f t="shared" si="71"/>
        <v>5855.0160000000005</v>
      </c>
      <c r="V30" s="30">
        <f t="shared" si="71"/>
        <v>7218.6</v>
      </c>
      <c r="W30" s="30">
        <f t="shared" si="71"/>
        <v>7175.352000000001</v>
      </c>
      <c r="X30" s="30">
        <f t="shared" si="71"/>
        <v>7651.08</v>
      </c>
      <c r="Y30" s="30">
        <f t="shared" si="71"/>
        <v>7268.208</v>
      </c>
      <c r="Z30" s="30">
        <f t="shared" si="71"/>
        <v>9537.456</v>
      </c>
      <c r="AA30" s="30">
        <f t="shared" si="71"/>
        <v>9408.984</v>
      </c>
      <c r="AB30" s="30">
        <f t="shared" si="71"/>
        <v>9305.952000000001</v>
      </c>
      <c r="AC30" s="30">
        <f t="shared" si="71"/>
        <v>5916.072</v>
      </c>
      <c r="AD30" s="30">
        <f t="shared" si="71"/>
        <v>9319.944</v>
      </c>
      <c r="AE30" s="30">
        <f t="shared" si="71"/>
        <v>7167.720000000001</v>
      </c>
      <c r="AF30" s="30">
        <f t="shared" si="71"/>
        <v>7446.2880000000005</v>
      </c>
      <c r="AG30" s="30">
        <f t="shared" si="71"/>
        <v>9381</v>
      </c>
      <c r="AH30" s="30">
        <f t="shared" si="71"/>
        <v>9249.984</v>
      </c>
      <c r="AI30" s="30">
        <f t="shared" si="71"/>
        <v>9368.28</v>
      </c>
      <c r="AJ30" s="27" t="s">
        <v>25</v>
      </c>
      <c r="AK30" s="29">
        <v>11.753978779840848</v>
      </c>
      <c r="AL30" s="12">
        <v>1.06</v>
      </c>
      <c r="AM30" s="30">
        <f aca="true" t="shared" si="72" ref="AM30:BF30">$AL$30*AM39*$B$45</f>
        <v>6419.784</v>
      </c>
      <c r="AN30" s="30">
        <f t="shared" si="72"/>
        <v>6810.2880000000005</v>
      </c>
      <c r="AO30" s="30">
        <f t="shared" si="72"/>
        <v>5916.072</v>
      </c>
      <c r="AP30" s="30">
        <f t="shared" si="72"/>
        <v>5973.312000000001</v>
      </c>
      <c r="AQ30" s="30">
        <f t="shared" si="72"/>
        <v>6264.6</v>
      </c>
      <c r="AR30" s="30">
        <f t="shared" si="72"/>
        <v>7327.992</v>
      </c>
      <c r="AS30" s="30">
        <f t="shared" si="72"/>
        <v>7409.400000000001</v>
      </c>
      <c r="AT30" s="30">
        <f t="shared" si="72"/>
        <v>6407.064</v>
      </c>
      <c r="AU30" s="30">
        <f t="shared" si="72"/>
        <v>7139.735999999999</v>
      </c>
      <c r="AV30" s="30">
        <f t="shared" si="72"/>
        <v>7242.768</v>
      </c>
      <c r="AW30" s="30">
        <f t="shared" si="72"/>
        <v>7757.928</v>
      </c>
      <c r="AX30" s="30">
        <f t="shared" si="72"/>
        <v>6353.64</v>
      </c>
      <c r="AY30" s="30">
        <f t="shared" si="72"/>
        <v>7230.048000000001</v>
      </c>
      <c r="AZ30" s="30">
        <f t="shared" si="72"/>
        <v>4818.336</v>
      </c>
      <c r="BA30" s="30">
        <f t="shared" si="72"/>
        <v>5779.968</v>
      </c>
      <c r="BB30" s="30">
        <f t="shared" si="72"/>
        <v>9393.720000000001</v>
      </c>
      <c r="BC30" s="30">
        <f t="shared" si="72"/>
        <v>9355.56</v>
      </c>
      <c r="BD30" s="30">
        <f t="shared" si="72"/>
        <v>6417.24</v>
      </c>
      <c r="BE30" s="30">
        <f t="shared" si="72"/>
        <v>7687.968</v>
      </c>
      <c r="BF30" s="30">
        <f t="shared" si="72"/>
        <v>9428.064000000002</v>
      </c>
      <c r="BG30" s="27" t="s">
        <v>25</v>
      </c>
      <c r="BH30" s="29">
        <v>11.753978779840848</v>
      </c>
      <c r="BI30" s="12">
        <v>1.06</v>
      </c>
      <c r="BJ30" s="24">
        <f aca="true" t="shared" si="73" ref="BJ30:BT30">$BI$30*BJ39*$B$45</f>
        <v>6034.3679999999995</v>
      </c>
      <c r="BK30" s="24">
        <f t="shared" si="73"/>
        <v>5960.592000000001</v>
      </c>
      <c r="BL30" s="24">
        <f t="shared" si="73"/>
        <v>6610.584000000001</v>
      </c>
      <c r="BM30" s="24">
        <f t="shared" si="73"/>
        <v>6510.0960000000005</v>
      </c>
      <c r="BN30" s="24">
        <f t="shared" si="73"/>
        <v>9227.088</v>
      </c>
      <c r="BO30" s="24">
        <f t="shared" si="73"/>
        <v>9265.248</v>
      </c>
      <c r="BP30" s="24">
        <f t="shared" si="73"/>
        <v>6086.52</v>
      </c>
      <c r="BQ30" s="24">
        <f t="shared" si="73"/>
        <v>9360.648</v>
      </c>
      <c r="BR30" s="24">
        <f t="shared" si="73"/>
        <v>5993.664000000001</v>
      </c>
      <c r="BS30" s="24">
        <f t="shared" si="73"/>
        <v>5894.448</v>
      </c>
      <c r="BT30" s="24">
        <f t="shared" si="73"/>
        <v>5947.872000000001</v>
      </c>
      <c r="BU30" s="27" t="s">
        <v>25</v>
      </c>
      <c r="BV30" s="29">
        <v>11.753978779840848</v>
      </c>
      <c r="BW30" s="23">
        <v>0</v>
      </c>
      <c r="BX30" s="30">
        <f>$BW$30*BX39*$B$45</f>
        <v>0</v>
      </c>
      <c r="BY30" s="30">
        <f aca="true" t="shared" si="74" ref="BY30:CH30">$BW$30*BY39*$B$45</f>
        <v>0</v>
      </c>
      <c r="BZ30" s="30">
        <f t="shared" si="74"/>
        <v>0</v>
      </c>
      <c r="CA30" s="30">
        <f t="shared" si="74"/>
        <v>0</v>
      </c>
      <c r="CB30" s="30">
        <f t="shared" si="74"/>
        <v>0</v>
      </c>
      <c r="CC30" s="30">
        <f t="shared" si="74"/>
        <v>0</v>
      </c>
      <c r="CD30" s="30">
        <f t="shared" si="74"/>
        <v>0</v>
      </c>
      <c r="CE30" s="30">
        <f t="shared" si="74"/>
        <v>0</v>
      </c>
      <c r="CF30" s="30">
        <f t="shared" si="74"/>
        <v>0</v>
      </c>
      <c r="CG30" s="30">
        <f t="shared" si="74"/>
        <v>0</v>
      </c>
      <c r="CH30" s="30">
        <f t="shared" si="74"/>
        <v>0</v>
      </c>
    </row>
    <row r="31" spans="1:86" ht="54.75" customHeight="1">
      <c r="A31" s="50" t="s">
        <v>41</v>
      </c>
      <c r="B31" s="50"/>
      <c r="C31" s="50"/>
      <c r="D31" s="50"/>
      <c r="E31" s="50"/>
      <c r="F31" s="50"/>
      <c r="G31" s="13" t="s">
        <v>26</v>
      </c>
      <c r="H31" s="14">
        <v>2.2252747252747254</v>
      </c>
      <c r="I31" s="12">
        <v>0.89</v>
      </c>
      <c r="J31" s="30">
        <f aca="true" t="shared" si="75" ref="J31:AI31">$I$31*J39*$B$45</f>
        <v>6108.96</v>
      </c>
      <c r="K31" s="30">
        <f t="shared" si="75"/>
        <v>6002.16</v>
      </c>
      <c r="L31" s="30">
        <f t="shared" si="75"/>
        <v>6043.812</v>
      </c>
      <c r="M31" s="30">
        <f t="shared" si="75"/>
        <v>6083.328</v>
      </c>
      <c r="N31" s="30">
        <f t="shared" si="75"/>
        <v>5695.643999999999</v>
      </c>
      <c r="O31" s="30">
        <f t="shared" si="75"/>
        <v>5712.732</v>
      </c>
      <c r="P31" s="30">
        <f t="shared" si="75"/>
        <v>5996.82</v>
      </c>
      <c r="Q31" s="30">
        <f t="shared" si="75"/>
        <v>5800.308000000001</v>
      </c>
      <c r="R31" s="30">
        <f t="shared" si="75"/>
        <v>6168.768000000001</v>
      </c>
      <c r="S31" s="30">
        <f t="shared" si="75"/>
        <v>6215.76</v>
      </c>
      <c r="T31" s="30">
        <f t="shared" si="75"/>
        <v>4999.308000000001</v>
      </c>
      <c r="U31" s="30">
        <f t="shared" si="75"/>
        <v>4916.004000000001</v>
      </c>
      <c r="V31" s="30">
        <f t="shared" si="75"/>
        <v>6060.9</v>
      </c>
      <c r="W31" s="30">
        <f t="shared" si="75"/>
        <v>6024.588000000001</v>
      </c>
      <c r="X31" s="30">
        <f t="shared" si="75"/>
        <v>6424.02</v>
      </c>
      <c r="Y31" s="30">
        <f t="shared" si="75"/>
        <v>6102.552</v>
      </c>
      <c r="Z31" s="30">
        <f t="shared" si="75"/>
        <v>8007.864</v>
      </c>
      <c r="AA31" s="30">
        <f t="shared" si="75"/>
        <v>7899.996000000001</v>
      </c>
      <c r="AB31" s="30">
        <f t="shared" si="75"/>
        <v>7813.488</v>
      </c>
      <c r="AC31" s="30">
        <f t="shared" si="75"/>
        <v>4967.268</v>
      </c>
      <c r="AD31" s="30">
        <f t="shared" si="75"/>
        <v>7825.236000000001</v>
      </c>
      <c r="AE31" s="30">
        <f t="shared" si="75"/>
        <v>6018.18</v>
      </c>
      <c r="AF31" s="30">
        <f t="shared" si="75"/>
        <v>6252.072</v>
      </c>
      <c r="AG31" s="30">
        <f t="shared" si="75"/>
        <v>7876.5</v>
      </c>
      <c r="AH31" s="30">
        <f t="shared" si="75"/>
        <v>7766.496000000001</v>
      </c>
      <c r="AI31" s="30">
        <f t="shared" si="75"/>
        <v>7865.82</v>
      </c>
      <c r="AJ31" s="27" t="s">
        <v>26</v>
      </c>
      <c r="AK31" s="29">
        <v>2.2252747252747254</v>
      </c>
      <c r="AL31" s="12">
        <v>0.89</v>
      </c>
      <c r="AM31" s="30">
        <f aca="true" t="shared" si="76" ref="AM31:BF31">$AL$31*AM39*$B$45</f>
        <v>5390.196</v>
      </c>
      <c r="AN31" s="30">
        <f t="shared" si="76"/>
        <v>5718.072</v>
      </c>
      <c r="AO31" s="30">
        <f t="shared" si="76"/>
        <v>4967.268</v>
      </c>
      <c r="AP31" s="30">
        <f t="shared" si="76"/>
        <v>5015.328</v>
      </c>
      <c r="AQ31" s="30">
        <f t="shared" si="76"/>
        <v>5259.9</v>
      </c>
      <c r="AR31" s="30">
        <f t="shared" si="76"/>
        <v>6152.7480000000005</v>
      </c>
      <c r="AS31" s="30">
        <f t="shared" si="76"/>
        <v>6221.099999999999</v>
      </c>
      <c r="AT31" s="30">
        <f t="shared" si="76"/>
        <v>5379.516</v>
      </c>
      <c r="AU31" s="30">
        <f t="shared" si="76"/>
        <v>5994.683999999999</v>
      </c>
      <c r="AV31" s="30">
        <f t="shared" si="76"/>
        <v>6081.191999999999</v>
      </c>
      <c r="AW31" s="30">
        <f t="shared" si="76"/>
        <v>6513.732</v>
      </c>
      <c r="AX31" s="30">
        <f t="shared" si="76"/>
        <v>5334.66</v>
      </c>
      <c r="AY31" s="30">
        <f t="shared" si="76"/>
        <v>6070.512</v>
      </c>
      <c r="AZ31" s="30">
        <f t="shared" si="76"/>
        <v>4045.584</v>
      </c>
      <c r="BA31" s="30">
        <f t="shared" si="76"/>
        <v>4852.992</v>
      </c>
      <c r="BB31" s="30">
        <f t="shared" si="76"/>
        <v>7887.18</v>
      </c>
      <c r="BC31" s="30">
        <f t="shared" si="76"/>
        <v>7855.14</v>
      </c>
      <c r="BD31" s="30">
        <f t="shared" si="76"/>
        <v>5388.0599999999995</v>
      </c>
      <c r="BE31" s="30">
        <f t="shared" si="76"/>
        <v>6454.991999999999</v>
      </c>
      <c r="BF31" s="30">
        <f t="shared" si="76"/>
        <v>7916.016</v>
      </c>
      <c r="BG31" s="27" t="s">
        <v>26</v>
      </c>
      <c r="BH31" s="29">
        <v>2.2252747252747254</v>
      </c>
      <c r="BI31" s="12">
        <v>0.89</v>
      </c>
      <c r="BJ31" s="24">
        <f aca="true" t="shared" si="77" ref="BJ31:BT31">$BI$31*BJ39*$B$45</f>
        <v>5066.592000000001</v>
      </c>
      <c r="BK31" s="24">
        <f t="shared" si="77"/>
        <v>5004.648</v>
      </c>
      <c r="BL31" s="24">
        <f t="shared" si="77"/>
        <v>5550.396000000001</v>
      </c>
      <c r="BM31" s="24">
        <f t="shared" si="77"/>
        <v>5466.024</v>
      </c>
      <c r="BN31" s="24">
        <f t="shared" si="77"/>
        <v>7747.272</v>
      </c>
      <c r="BO31" s="24">
        <f t="shared" si="77"/>
        <v>7779.312</v>
      </c>
      <c r="BP31" s="24">
        <f t="shared" si="77"/>
        <v>5110.38</v>
      </c>
      <c r="BQ31" s="24">
        <f t="shared" si="77"/>
        <v>7859.412</v>
      </c>
      <c r="BR31" s="24">
        <f t="shared" si="77"/>
        <v>5032.416</v>
      </c>
      <c r="BS31" s="24">
        <f t="shared" si="77"/>
        <v>4949.112</v>
      </c>
      <c r="BT31" s="24">
        <f t="shared" si="77"/>
        <v>4993.968000000001</v>
      </c>
      <c r="BU31" s="27" t="s">
        <v>26</v>
      </c>
      <c r="BV31" s="29">
        <v>2.2252747252747254</v>
      </c>
      <c r="BW31" s="23">
        <v>0.68</v>
      </c>
      <c r="BX31" s="30">
        <f>$BW$31*BX39*$B$45</f>
        <v>4607.136</v>
      </c>
      <c r="BY31" s="30">
        <f aca="true" t="shared" si="78" ref="BY31:CH31">$BW$31*BY39*$B$45</f>
        <v>4811.952</v>
      </c>
      <c r="BZ31" s="30">
        <f t="shared" si="78"/>
        <v>3015.9360000000006</v>
      </c>
      <c r="CA31" s="30">
        <f t="shared" si="78"/>
        <v>3140.7840000000006</v>
      </c>
      <c r="CB31" s="30">
        <f t="shared" si="78"/>
        <v>4609.584</v>
      </c>
      <c r="CC31" s="30">
        <f t="shared" si="78"/>
        <v>4505.952</v>
      </c>
      <c r="CD31" s="30">
        <f t="shared" si="78"/>
        <v>4654.464</v>
      </c>
      <c r="CE31" s="30">
        <f t="shared" si="78"/>
        <v>4726.272000000001</v>
      </c>
      <c r="CF31" s="30">
        <f t="shared" si="78"/>
        <v>4686.2880000000005</v>
      </c>
      <c r="CG31" s="30">
        <f t="shared" si="78"/>
        <v>4528.8</v>
      </c>
      <c r="CH31" s="30">
        <f t="shared" si="78"/>
        <v>4590.816000000001</v>
      </c>
    </row>
    <row r="32" spans="1:86" ht="12.75">
      <c r="A32" s="50" t="s">
        <v>42</v>
      </c>
      <c r="B32" s="50"/>
      <c r="C32" s="50"/>
      <c r="D32" s="50"/>
      <c r="E32" s="50"/>
      <c r="F32" s="50"/>
      <c r="G32" s="9" t="s">
        <v>22</v>
      </c>
      <c r="H32" s="10">
        <v>0.8379120879120879</v>
      </c>
      <c r="I32" s="12">
        <v>0.58</v>
      </c>
      <c r="J32" s="30">
        <f aca="true" t="shared" si="79" ref="J32:AI32">$I$32*J39*$B$45</f>
        <v>3981.12</v>
      </c>
      <c r="K32" s="30">
        <f t="shared" si="79"/>
        <v>3911.5199999999995</v>
      </c>
      <c r="L32" s="30">
        <f t="shared" si="79"/>
        <v>3938.6639999999998</v>
      </c>
      <c r="M32" s="30">
        <f t="shared" si="79"/>
        <v>3964.416</v>
      </c>
      <c r="N32" s="30">
        <f t="shared" si="79"/>
        <v>3711.7679999999996</v>
      </c>
      <c r="O32" s="30">
        <f t="shared" si="79"/>
        <v>3722.9039999999995</v>
      </c>
      <c r="P32" s="30">
        <f t="shared" si="79"/>
        <v>3908.0399999999995</v>
      </c>
      <c r="Q32" s="30">
        <f t="shared" si="79"/>
        <v>3779.9759999999997</v>
      </c>
      <c r="R32" s="30">
        <f t="shared" si="79"/>
        <v>4020.0959999999995</v>
      </c>
      <c r="S32" s="30">
        <f t="shared" si="79"/>
        <v>4050.7200000000003</v>
      </c>
      <c r="T32" s="30">
        <f t="shared" si="79"/>
        <v>3257.9759999999997</v>
      </c>
      <c r="U32" s="30">
        <f t="shared" si="79"/>
        <v>3203.688</v>
      </c>
      <c r="V32" s="30">
        <f t="shared" si="79"/>
        <v>3949.7999999999997</v>
      </c>
      <c r="W32" s="30">
        <f t="shared" si="79"/>
        <v>3926.136</v>
      </c>
      <c r="X32" s="30">
        <f t="shared" si="79"/>
        <v>4186.44</v>
      </c>
      <c r="Y32" s="30">
        <f t="shared" si="79"/>
        <v>3976.9439999999995</v>
      </c>
      <c r="Z32" s="30">
        <f t="shared" si="79"/>
        <v>5218.607999999999</v>
      </c>
      <c r="AA32" s="30">
        <f t="shared" si="79"/>
        <v>5148.312</v>
      </c>
      <c r="AB32" s="30">
        <f t="shared" si="79"/>
        <v>5091.936</v>
      </c>
      <c r="AC32" s="30">
        <f t="shared" si="79"/>
        <v>3237.0959999999995</v>
      </c>
      <c r="AD32" s="30">
        <f t="shared" si="79"/>
        <v>5099.592000000001</v>
      </c>
      <c r="AE32" s="30">
        <f t="shared" si="79"/>
        <v>3921.96</v>
      </c>
      <c r="AF32" s="30">
        <f t="shared" si="79"/>
        <v>4074.384</v>
      </c>
      <c r="AG32" s="30">
        <f t="shared" si="79"/>
        <v>5132.999999999999</v>
      </c>
      <c r="AH32" s="30">
        <f t="shared" si="79"/>
        <v>5061.312</v>
      </c>
      <c r="AI32" s="30">
        <f t="shared" si="79"/>
        <v>5126.039999999999</v>
      </c>
      <c r="AJ32" s="25" t="s">
        <v>22</v>
      </c>
      <c r="AK32" s="23">
        <v>0.8379120879120879</v>
      </c>
      <c r="AL32" s="12">
        <v>0.58</v>
      </c>
      <c r="AM32" s="30">
        <f aca="true" t="shared" si="80" ref="AM32:BF32">$AL$32*AM39*$B$45</f>
        <v>3512.712</v>
      </c>
      <c r="AN32" s="30">
        <f t="shared" si="80"/>
        <v>3726.384</v>
      </c>
      <c r="AO32" s="30">
        <f t="shared" si="80"/>
        <v>3237.0959999999995</v>
      </c>
      <c r="AP32" s="30">
        <f t="shared" si="80"/>
        <v>3268.416</v>
      </c>
      <c r="AQ32" s="30">
        <f t="shared" si="80"/>
        <v>3427.7999999999997</v>
      </c>
      <c r="AR32" s="30">
        <f t="shared" si="80"/>
        <v>4009.656</v>
      </c>
      <c r="AS32" s="30">
        <f t="shared" si="80"/>
        <v>4054.2</v>
      </c>
      <c r="AT32" s="30">
        <f t="shared" si="80"/>
        <v>3505.7519999999995</v>
      </c>
      <c r="AU32" s="30">
        <f t="shared" si="80"/>
        <v>3906.6479999999997</v>
      </c>
      <c r="AV32" s="30">
        <f t="shared" si="80"/>
        <v>3963.0239999999994</v>
      </c>
      <c r="AW32" s="30">
        <f t="shared" si="80"/>
        <v>4244.9039999999995</v>
      </c>
      <c r="AX32" s="30">
        <f t="shared" si="80"/>
        <v>3476.5199999999995</v>
      </c>
      <c r="AY32" s="30">
        <f t="shared" si="80"/>
        <v>3956.0639999999994</v>
      </c>
      <c r="AZ32" s="30">
        <f t="shared" si="80"/>
        <v>2636.448</v>
      </c>
      <c r="BA32" s="30">
        <f t="shared" si="80"/>
        <v>3162.624</v>
      </c>
      <c r="BB32" s="30">
        <f t="shared" si="80"/>
        <v>5139.96</v>
      </c>
      <c r="BC32" s="30">
        <f t="shared" si="80"/>
        <v>5119.08</v>
      </c>
      <c r="BD32" s="30">
        <f t="shared" si="80"/>
        <v>3511.3199999999997</v>
      </c>
      <c r="BE32" s="30">
        <f t="shared" si="80"/>
        <v>4206.624</v>
      </c>
      <c r="BF32" s="30">
        <f t="shared" si="80"/>
        <v>5158.752</v>
      </c>
      <c r="BG32" s="25" t="s">
        <v>22</v>
      </c>
      <c r="BH32" s="23">
        <v>0.8379120879120879</v>
      </c>
      <c r="BI32" s="12">
        <v>0.58</v>
      </c>
      <c r="BJ32" s="24">
        <f aca="true" t="shared" si="81" ref="BJ32:BT32">$BI$32*BJ39*$B$45</f>
        <v>3301.8239999999996</v>
      </c>
      <c r="BK32" s="24">
        <f t="shared" si="81"/>
        <v>3261.456</v>
      </c>
      <c r="BL32" s="24">
        <f t="shared" si="81"/>
        <v>3617.112</v>
      </c>
      <c r="BM32" s="24">
        <f t="shared" si="81"/>
        <v>3562.1279999999997</v>
      </c>
      <c r="BN32" s="24">
        <f t="shared" si="81"/>
        <v>5048.784</v>
      </c>
      <c r="BO32" s="24">
        <f t="shared" si="81"/>
        <v>5069.664</v>
      </c>
      <c r="BP32" s="24">
        <f t="shared" si="81"/>
        <v>3330.3599999999997</v>
      </c>
      <c r="BQ32" s="24">
        <f t="shared" si="81"/>
        <v>5121.864</v>
      </c>
      <c r="BR32" s="24">
        <f t="shared" si="81"/>
        <v>3279.5519999999997</v>
      </c>
      <c r="BS32" s="24">
        <f t="shared" si="81"/>
        <v>3225.264</v>
      </c>
      <c r="BT32" s="24">
        <f t="shared" si="81"/>
        <v>3254.4959999999996</v>
      </c>
      <c r="BU32" s="25" t="s">
        <v>22</v>
      </c>
      <c r="BV32" s="23">
        <v>0.8379120879120879</v>
      </c>
      <c r="BW32" s="23">
        <v>0.47</v>
      </c>
      <c r="BX32" s="30">
        <f>$BW$32*BX39*$B$45</f>
        <v>3184.344</v>
      </c>
      <c r="BY32" s="30">
        <f aca="true" t="shared" si="82" ref="BY32:CH32">$BW$32*BY39*$B$45</f>
        <v>3325.908</v>
      </c>
      <c r="BZ32" s="30">
        <f t="shared" si="82"/>
        <v>2084.544</v>
      </c>
      <c r="CA32" s="30">
        <f t="shared" si="82"/>
        <v>2170.836</v>
      </c>
      <c r="CB32" s="30">
        <f t="shared" si="82"/>
        <v>3186.036</v>
      </c>
      <c r="CC32" s="30">
        <f t="shared" si="82"/>
        <v>3114.408</v>
      </c>
      <c r="CD32" s="30">
        <f t="shared" si="82"/>
        <v>3217.0559999999996</v>
      </c>
      <c r="CE32" s="30">
        <f t="shared" si="82"/>
        <v>3266.688</v>
      </c>
      <c r="CF32" s="30">
        <f t="shared" si="82"/>
        <v>3239.051999999999</v>
      </c>
      <c r="CG32" s="30">
        <f t="shared" si="82"/>
        <v>3130.2</v>
      </c>
      <c r="CH32" s="30">
        <f t="shared" si="82"/>
        <v>3173.0639999999994</v>
      </c>
    </row>
    <row r="33" spans="1:86" ht="12.75">
      <c r="A33" s="50" t="s">
        <v>121</v>
      </c>
      <c r="B33" s="50"/>
      <c r="C33" s="50"/>
      <c r="D33" s="50"/>
      <c r="E33" s="50"/>
      <c r="F33" s="50"/>
      <c r="G33" s="9" t="s">
        <v>22</v>
      </c>
      <c r="H33" s="10">
        <v>0.8379120879120879</v>
      </c>
      <c r="I33" s="12">
        <v>0.32</v>
      </c>
      <c r="J33" s="30">
        <f>$I$33*J39*$B$45</f>
        <v>2196.48</v>
      </c>
      <c r="K33" s="30">
        <f>$I$33*K39*$B$45</f>
        <v>2158.08</v>
      </c>
      <c r="L33" s="30">
        <f>$I$33*L39*$B$45</f>
        <v>2173.056</v>
      </c>
      <c r="M33" s="30">
        <f aca="true" t="shared" si="83" ref="M33:AH33">$I$33*M39*$B$45</f>
        <v>2187.264</v>
      </c>
      <c r="N33" s="30">
        <f t="shared" si="83"/>
        <v>2047.8719999999998</v>
      </c>
      <c r="O33" s="30">
        <f t="shared" si="83"/>
        <v>2054.016</v>
      </c>
      <c r="P33" s="30">
        <f t="shared" si="83"/>
        <v>2156.16</v>
      </c>
      <c r="Q33" s="30">
        <f t="shared" si="83"/>
        <v>2085.504</v>
      </c>
      <c r="R33" s="30">
        <f t="shared" si="83"/>
        <v>2217.9840000000004</v>
      </c>
      <c r="S33" s="30">
        <f aca="true" t="shared" si="84" ref="S33:X33">$I$33*S39*$B$45</f>
        <v>2234.88</v>
      </c>
      <c r="T33" s="30">
        <f t="shared" si="84"/>
        <v>1797.504</v>
      </c>
      <c r="U33" s="30">
        <f t="shared" si="84"/>
        <v>1767.5520000000001</v>
      </c>
      <c r="V33" s="30">
        <f t="shared" si="84"/>
        <v>2179.2</v>
      </c>
      <c r="W33" s="30">
        <f t="shared" si="84"/>
        <v>2166.1440000000002</v>
      </c>
      <c r="X33" s="30">
        <f t="shared" si="84"/>
        <v>2309.76</v>
      </c>
      <c r="Y33" s="30">
        <f t="shared" si="83"/>
        <v>2194.176</v>
      </c>
      <c r="Z33" s="30">
        <f t="shared" si="83"/>
        <v>2879.232</v>
      </c>
      <c r="AA33" s="30">
        <f t="shared" si="83"/>
        <v>2840.4480000000003</v>
      </c>
      <c r="AB33" s="30">
        <f t="shared" si="83"/>
        <v>2809.344</v>
      </c>
      <c r="AC33" s="30">
        <f t="shared" si="83"/>
        <v>1785.9840000000004</v>
      </c>
      <c r="AD33" s="30">
        <f t="shared" si="83"/>
        <v>2813.568</v>
      </c>
      <c r="AE33" s="30">
        <f t="shared" si="83"/>
        <v>2163.84</v>
      </c>
      <c r="AF33" s="30">
        <f t="shared" si="83"/>
        <v>2247.936</v>
      </c>
      <c r="AG33" s="30">
        <f t="shared" si="83"/>
        <v>2832</v>
      </c>
      <c r="AH33" s="30">
        <f t="shared" si="83"/>
        <v>2792.4480000000003</v>
      </c>
      <c r="AI33" s="30">
        <f>$I$33*AI39*$B$45</f>
        <v>2828.16</v>
      </c>
      <c r="AJ33" s="25" t="s">
        <v>22</v>
      </c>
      <c r="AK33" s="23">
        <v>0.8379120879120879</v>
      </c>
      <c r="AL33" s="12">
        <v>0.32</v>
      </c>
      <c r="AM33" s="30">
        <f aca="true" t="shared" si="85" ref="AM33:BF33">$AL$33*AM39*$B$45</f>
        <v>1938.0479999999998</v>
      </c>
      <c r="AN33" s="30">
        <f t="shared" si="85"/>
        <v>2055.936</v>
      </c>
      <c r="AO33" s="30">
        <f t="shared" si="85"/>
        <v>1785.9840000000004</v>
      </c>
      <c r="AP33" s="30">
        <f t="shared" si="85"/>
        <v>1803.2640000000001</v>
      </c>
      <c r="AQ33" s="30">
        <f t="shared" si="85"/>
        <v>1891.1999999999998</v>
      </c>
      <c r="AR33" s="30">
        <f t="shared" si="85"/>
        <v>2212.224</v>
      </c>
      <c r="AS33" s="30">
        <f t="shared" si="85"/>
        <v>2236.8</v>
      </c>
      <c r="AT33" s="30">
        <f t="shared" si="85"/>
        <v>1934.208</v>
      </c>
      <c r="AU33" s="30">
        <f t="shared" si="85"/>
        <v>2155.392</v>
      </c>
      <c r="AV33" s="30">
        <f t="shared" si="85"/>
        <v>2186.496</v>
      </c>
      <c r="AW33" s="30">
        <f t="shared" si="85"/>
        <v>2342.016</v>
      </c>
      <c r="AX33" s="30">
        <f t="shared" si="85"/>
        <v>1918.08</v>
      </c>
      <c r="AY33" s="30">
        <f t="shared" si="85"/>
        <v>2182.656</v>
      </c>
      <c r="AZ33" s="30">
        <f t="shared" si="85"/>
        <v>1454.592</v>
      </c>
      <c r="BA33" s="30">
        <f t="shared" si="85"/>
        <v>1744.8959999999997</v>
      </c>
      <c r="BB33" s="30">
        <f t="shared" si="85"/>
        <v>2835.84</v>
      </c>
      <c r="BC33" s="30">
        <f t="shared" si="85"/>
        <v>2824.32</v>
      </c>
      <c r="BD33" s="30">
        <f t="shared" si="85"/>
        <v>1937.28</v>
      </c>
      <c r="BE33" s="30">
        <f t="shared" si="85"/>
        <v>2320.8959999999997</v>
      </c>
      <c r="BF33" s="30">
        <f t="shared" si="85"/>
        <v>2846.2080000000005</v>
      </c>
      <c r="BG33" s="25" t="s">
        <v>22</v>
      </c>
      <c r="BH33" s="23">
        <v>0.8379120879120879</v>
      </c>
      <c r="BI33" s="12">
        <v>0.32</v>
      </c>
      <c r="BJ33" s="24">
        <f aca="true" t="shared" si="86" ref="BJ33:BT33">$BI$33*BJ39*$B$45</f>
        <v>1821.696</v>
      </c>
      <c r="BK33" s="24">
        <f t="shared" si="86"/>
        <v>1799.424</v>
      </c>
      <c r="BL33" s="24">
        <f t="shared" si="86"/>
        <v>1995.6480000000004</v>
      </c>
      <c r="BM33" s="24">
        <f t="shared" si="86"/>
        <v>1965.3120000000001</v>
      </c>
      <c r="BN33" s="24">
        <f t="shared" si="86"/>
        <v>2785.536</v>
      </c>
      <c r="BO33" s="24">
        <f t="shared" si="86"/>
        <v>2797.056</v>
      </c>
      <c r="BP33" s="24">
        <f t="shared" si="86"/>
        <v>1837.44</v>
      </c>
      <c r="BQ33" s="24">
        <f t="shared" si="86"/>
        <v>2825.8559999999998</v>
      </c>
      <c r="BR33" s="24">
        <f t="shared" si="86"/>
        <v>1809.408</v>
      </c>
      <c r="BS33" s="24">
        <f t="shared" si="86"/>
        <v>1779.4559999999997</v>
      </c>
      <c r="BT33" s="24">
        <f t="shared" si="86"/>
        <v>1795.584</v>
      </c>
      <c r="BU33" s="25" t="s">
        <v>22</v>
      </c>
      <c r="BV33" s="23">
        <v>0.8379120879120879</v>
      </c>
      <c r="BW33" s="23">
        <v>0.32</v>
      </c>
      <c r="BX33" s="30">
        <f>$BW$33*BX39*$B$45</f>
        <v>2168.064</v>
      </c>
      <c r="BY33" s="30">
        <f aca="true" t="shared" si="87" ref="BY33:CH33">$BW$33*BY39*$B$45</f>
        <v>2264.4480000000003</v>
      </c>
      <c r="BZ33" s="30">
        <f t="shared" si="87"/>
        <v>1419.2640000000001</v>
      </c>
      <c r="CA33" s="30">
        <f t="shared" si="87"/>
        <v>1478.0159999999998</v>
      </c>
      <c r="CB33" s="30">
        <f t="shared" si="87"/>
        <v>2169.216</v>
      </c>
      <c r="CC33" s="30">
        <f t="shared" si="87"/>
        <v>2120.4480000000003</v>
      </c>
      <c r="CD33" s="30">
        <f t="shared" si="87"/>
        <v>2190.336</v>
      </c>
      <c r="CE33" s="30">
        <f t="shared" si="87"/>
        <v>2224.128</v>
      </c>
      <c r="CF33" s="30">
        <f t="shared" si="87"/>
        <v>2205.312</v>
      </c>
      <c r="CG33" s="30">
        <f t="shared" si="87"/>
        <v>2131.2</v>
      </c>
      <c r="CH33" s="30">
        <f t="shared" si="87"/>
        <v>2160.384</v>
      </c>
    </row>
    <row r="34" spans="1:86" ht="12.75">
      <c r="A34" s="50" t="s">
        <v>122</v>
      </c>
      <c r="B34" s="50"/>
      <c r="C34" s="50"/>
      <c r="D34" s="50"/>
      <c r="E34" s="50"/>
      <c r="F34" s="50"/>
      <c r="G34" s="9" t="s">
        <v>22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 aca="true" t="shared" si="88" ref="M34:AH34">$I$34*M39*$B$45</f>
        <v>0</v>
      </c>
      <c r="N34" s="30">
        <f t="shared" si="88"/>
        <v>0</v>
      </c>
      <c r="O34" s="30">
        <f t="shared" si="88"/>
        <v>0</v>
      </c>
      <c r="P34" s="30">
        <f t="shared" si="88"/>
        <v>0</v>
      </c>
      <c r="Q34" s="30">
        <f t="shared" si="88"/>
        <v>0</v>
      </c>
      <c r="R34" s="30">
        <f t="shared" si="88"/>
        <v>0</v>
      </c>
      <c r="S34" s="30">
        <f aca="true" t="shared" si="89" ref="S34:X34">$I$34*S39*$B$45</f>
        <v>0</v>
      </c>
      <c r="T34" s="30">
        <f t="shared" si="89"/>
        <v>0</v>
      </c>
      <c r="U34" s="30">
        <f t="shared" si="89"/>
        <v>0</v>
      </c>
      <c r="V34" s="30">
        <f t="shared" si="89"/>
        <v>0</v>
      </c>
      <c r="W34" s="30">
        <f t="shared" si="89"/>
        <v>0</v>
      </c>
      <c r="X34" s="30">
        <f t="shared" si="89"/>
        <v>0</v>
      </c>
      <c r="Y34" s="30">
        <f t="shared" si="88"/>
        <v>0</v>
      </c>
      <c r="Z34" s="30">
        <f t="shared" si="88"/>
        <v>0</v>
      </c>
      <c r="AA34" s="30">
        <f t="shared" si="88"/>
        <v>0</v>
      </c>
      <c r="AB34" s="30">
        <f t="shared" si="88"/>
        <v>0</v>
      </c>
      <c r="AC34" s="30">
        <f t="shared" si="88"/>
        <v>0</v>
      </c>
      <c r="AD34" s="30">
        <f t="shared" si="88"/>
        <v>0</v>
      </c>
      <c r="AE34" s="30">
        <f t="shared" si="88"/>
        <v>0</v>
      </c>
      <c r="AF34" s="30">
        <f t="shared" si="88"/>
        <v>0</v>
      </c>
      <c r="AG34" s="30">
        <f t="shared" si="88"/>
        <v>0</v>
      </c>
      <c r="AH34" s="30">
        <f t="shared" si="88"/>
        <v>0</v>
      </c>
      <c r="AI34" s="30">
        <f>$I$34*AI39*$B$45</f>
        <v>0</v>
      </c>
      <c r="AJ34" s="25" t="s">
        <v>22</v>
      </c>
      <c r="AK34" s="23">
        <v>0.8379120879120879</v>
      </c>
      <c r="AL34" s="12">
        <v>0</v>
      </c>
      <c r="AM34" s="30">
        <f aca="true" t="shared" si="90" ref="AM34:BF34">$AL$34*AM39*$B$45</f>
        <v>0</v>
      </c>
      <c r="AN34" s="30">
        <f t="shared" si="90"/>
        <v>0</v>
      </c>
      <c r="AO34" s="30">
        <f t="shared" si="90"/>
        <v>0</v>
      </c>
      <c r="AP34" s="30">
        <f t="shared" si="90"/>
        <v>0</v>
      </c>
      <c r="AQ34" s="30">
        <f t="shared" si="90"/>
        <v>0</v>
      </c>
      <c r="AR34" s="30">
        <f t="shared" si="90"/>
        <v>0</v>
      </c>
      <c r="AS34" s="30">
        <f t="shared" si="90"/>
        <v>0</v>
      </c>
      <c r="AT34" s="30">
        <f t="shared" si="90"/>
        <v>0</v>
      </c>
      <c r="AU34" s="30">
        <f t="shared" si="90"/>
        <v>0</v>
      </c>
      <c r="AV34" s="30">
        <f t="shared" si="90"/>
        <v>0</v>
      </c>
      <c r="AW34" s="30">
        <f t="shared" si="90"/>
        <v>0</v>
      </c>
      <c r="AX34" s="30">
        <f t="shared" si="90"/>
        <v>0</v>
      </c>
      <c r="AY34" s="30">
        <f t="shared" si="90"/>
        <v>0</v>
      </c>
      <c r="AZ34" s="30">
        <f t="shared" si="90"/>
        <v>0</v>
      </c>
      <c r="BA34" s="30">
        <f t="shared" si="90"/>
        <v>0</v>
      </c>
      <c r="BB34" s="30">
        <f t="shared" si="90"/>
        <v>0</v>
      </c>
      <c r="BC34" s="30">
        <f t="shared" si="90"/>
        <v>0</v>
      </c>
      <c r="BD34" s="30">
        <f t="shared" si="90"/>
        <v>0</v>
      </c>
      <c r="BE34" s="30">
        <f t="shared" si="90"/>
        <v>0</v>
      </c>
      <c r="BF34" s="30">
        <f t="shared" si="90"/>
        <v>0</v>
      </c>
      <c r="BG34" s="25" t="s">
        <v>22</v>
      </c>
      <c r="BH34" s="23">
        <v>0.8379120879120879</v>
      </c>
      <c r="BI34" s="12">
        <v>0</v>
      </c>
      <c r="BJ34" s="24">
        <f aca="true" t="shared" si="91" ref="BJ34:BT34">$BI$34*BJ39*$B$45</f>
        <v>0</v>
      </c>
      <c r="BK34" s="24">
        <f t="shared" si="91"/>
        <v>0</v>
      </c>
      <c r="BL34" s="24">
        <f t="shared" si="91"/>
        <v>0</v>
      </c>
      <c r="BM34" s="24">
        <f t="shared" si="91"/>
        <v>0</v>
      </c>
      <c r="BN34" s="24">
        <f t="shared" si="91"/>
        <v>0</v>
      </c>
      <c r="BO34" s="24">
        <f t="shared" si="91"/>
        <v>0</v>
      </c>
      <c r="BP34" s="24">
        <f t="shared" si="91"/>
        <v>0</v>
      </c>
      <c r="BQ34" s="24">
        <f t="shared" si="91"/>
        <v>0</v>
      </c>
      <c r="BR34" s="24">
        <f t="shared" si="91"/>
        <v>0</v>
      </c>
      <c r="BS34" s="24">
        <f t="shared" si="91"/>
        <v>0</v>
      </c>
      <c r="BT34" s="24">
        <f t="shared" si="91"/>
        <v>0</v>
      </c>
      <c r="BU34" s="25" t="s">
        <v>22</v>
      </c>
      <c r="BV34" s="23">
        <v>0.8379120879120879</v>
      </c>
      <c r="BW34" s="23">
        <v>0</v>
      </c>
      <c r="BX34" s="30">
        <f>$AL$34*BX39*$B$45</f>
        <v>0</v>
      </c>
      <c r="BY34" s="30">
        <f>$AL$34*BY39*$B$45</f>
        <v>0</v>
      </c>
      <c r="BZ34" s="30">
        <f>$AL$34*BZ39*$B$45</f>
        <v>0</v>
      </c>
      <c r="CA34" s="30">
        <f>$AL$34*CA39*$B$45</f>
        <v>0</v>
      </c>
      <c r="CB34" s="30">
        <f aca="true" t="shared" si="92" ref="CB34:CH34">$I$34*CB39*$B$45</f>
        <v>0</v>
      </c>
      <c r="CC34" s="30">
        <f t="shared" si="92"/>
        <v>0</v>
      </c>
      <c r="CD34" s="30">
        <f t="shared" si="92"/>
        <v>0</v>
      </c>
      <c r="CE34" s="30">
        <f t="shared" si="92"/>
        <v>0</v>
      </c>
      <c r="CF34" s="30">
        <f t="shared" si="92"/>
        <v>0</v>
      </c>
      <c r="CG34" s="30">
        <f t="shared" si="92"/>
        <v>0</v>
      </c>
      <c r="CH34" s="30">
        <f t="shared" si="92"/>
        <v>0</v>
      </c>
    </row>
    <row r="35" spans="1:138" s="42" customFormat="1" ht="12.75">
      <c r="A35" s="50" t="s">
        <v>123</v>
      </c>
      <c r="B35" s="50"/>
      <c r="C35" s="50"/>
      <c r="D35" s="50"/>
      <c r="E35" s="50"/>
      <c r="F35" s="50"/>
      <c r="G35" s="9" t="s">
        <v>22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 aca="true" t="shared" si="93" ref="M35:AH35">$I$35*M39*$B$45</f>
        <v>0</v>
      </c>
      <c r="N35" s="30">
        <f t="shared" si="93"/>
        <v>0</v>
      </c>
      <c r="O35" s="30">
        <f t="shared" si="93"/>
        <v>0</v>
      </c>
      <c r="P35" s="30">
        <f t="shared" si="93"/>
        <v>0</v>
      </c>
      <c r="Q35" s="30">
        <f t="shared" si="93"/>
        <v>0</v>
      </c>
      <c r="R35" s="30">
        <f t="shared" si="93"/>
        <v>0</v>
      </c>
      <c r="S35" s="30">
        <f aca="true" t="shared" si="94" ref="S35:X35">$I$35*S39*$B$45</f>
        <v>0</v>
      </c>
      <c r="T35" s="30">
        <f t="shared" si="94"/>
        <v>0</v>
      </c>
      <c r="U35" s="30">
        <f t="shared" si="94"/>
        <v>0</v>
      </c>
      <c r="V35" s="30">
        <f t="shared" si="94"/>
        <v>0</v>
      </c>
      <c r="W35" s="30">
        <f t="shared" si="94"/>
        <v>0</v>
      </c>
      <c r="X35" s="30">
        <f t="shared" si="94"/>
        <v>0</v>
      </c>
      <c r="Y35" s="30">
        <f t="shared" si="93"/>
        <v>0</v>
      </c>
      <c r="Z35" s="30">
        <f t="shared" si="93"/>
        <v>0</v>
      </c>
      <c r="AA35" s="30">
        <f t="shared" si="93"/>
        <v>0</v>
      </c>
      <c r="AB35" s="30">
        <f t="shared" si="93"/>
        <v>0</v>
      </c>
      <c r="AC35" s="30">
        <f t="shared" si="93"/>
        <v>0</v>
      </c>
      <c r="AD35" s="30">
        <f t="shared" si="93"/>
        <v>0</v>
      </c>
      <c r="AE35" s="30">
        <f t="shared" si="93"/>
        <v>0</v>
      </c>
      <c r="AF35" s="30">
        <f t="shared" si="93"/>
        <v>0</v>
      </c>
      <c r="AG35" s="30">
        <f t="shared" si="93"/>
        <v>0</v>
      </c>
      <c r="AH35" s="30">
        <f t="shared" si="93"/>
        <v>0</v>
      </c>
      <c r="AI35" s="30">
        <f>$I$35*AI39*$B$45</f>
        <v>0</v>
      </c>
      <c r="AJ35" s="25" t="s">
        <v>22</v>
      </c>
      <c r="AK35" s="23">
        <v>0.8379120879120879</v>
      </c>
      <c r="AL35" s="12">
        <v>0</v>
      </c>
      <c r="AM35" s="30">
        <f aca="true" t="shared" si="95" ref="AM35:BF35">$AL$35*AM39*$B$45</f>
        <v>0</v>
      </c>
      <c r="AN35" s="30">
        <f t="shared" si="95"/>
        <v>0</v>
      </c>
      <c r="AO35" s="30">
        <f t="shared" si="95"/>
        <v>0</v>
      </c>
      <c r="AP35" s="30">
        <f t="shared" si="95"/>
        <v>0</v>
      </c>
      <c r="AQ35" s="30">
        <f t="shared" si="95"/>
        <v>0</v>
      </c>
      <c r="AR35" s="30">
        <f t="shared" si="95"/>
        <v>0</v>
      </c>
      <c r="AS35" s="30">
        <f t="shared" si="95"/>
        <v>0</v>
      </c>
      <c r="AT35" s="30">
        <f t="shared" si="95"/>
        <v>0</v>
      </c>
      <c r="AU35" s="30">
        <f t="shared" si="95"/>
        <v>0</v>
      </c>
      <c r="AV35" s="30">
        <f t="shared" si="95"/>
        <v>0</v>
      </c>
      <c r="AW35" s="30">
        <f t="shared" si="95"/>
        <v>0</v>
      </c>
      <c r="AX35" s="30">
        <f t="shared" si="95"/>
        <v>0</v>
      </c>
      <c r="AY35" s="30">
        <f t="shared" si="95"/>
        <v>0</v>
      </c>
      <c r="AZ35" s="30">
        <f t="shared" si="95"/>
        <v>0</v>
      </c>
      <c r="BA35" s="30">
        <f t="shared" si="95"/>
        <v>0</v>
      </c>
      <c r="BB35" s="30">
        <f t="shared" si="95"/>
        <v>0</v>
      </c>
      <c r="BC35" s="30">
        <f t="shared" si="95"/>
        <v>0</v>
      </c>
      <c r="BD35" s="30">
        <f t="shared" si="95"/>
        <v>0</v>
      </c>
      <c r="BE35" s="30">
        <f t="shared" si="95"/>
        <v>0</v>
      </c>
      <c r="BF35" s="30">
        <f t="shared" si="95"/>
        <v>0</v>
      </c>
      <c r="BG35" s="25" t="s">
        <v>22</v>
      </c>
      <c r="BH35" s="23">
        <v>0.8379120879120879</v>
      </c>
      <c r="BI35" s="12">
        <v>0</v>
      </c>
      <c r="BJ35" s="24">
        <f aca="true" t="shared" si="96" ref="BJ35:BT35">$BI$35*BJ39*$B$45</f>
        <v>0</v>
      </c>
      <c r="BK35" s="24">
        <f t="shared" si="96"/>
        <v>0</v>
      </c>
      <c r="BL35" s="24">
        <f t="shared" si="96"/>
        <v>0</v>
      </c>
      <c r="BM35" s="24">
        <f t="shared" si="96"/>
        <v>0</v>
      </c>
      <c r="BN35" s="24">
        <f t="shared" si="96"/>
        <v>0</v>
      </c>
      <c r="BO35" s="24">
        <f t="shared" si="96"/>
        <v>0</v>
      </c>
      <c r="BP35" s="24">
        <f t="shared" si="96"/>
        <v>0</v>
      </c>
      <c r="BQ35" s="24">
        <f t="shared" si="96"/>
        <v>0</v>
      </c>
      <c r="BR35" s="24">
        <f t="shared" si="96"/>
        <v>0</v>
      </c>
      <c r="BS35" s="24">
        <f t="shared" si="96"/>
        <v>0</v>
      </c>
      <c r="BT35" s="24">
        <f t="shared" si="96"/>
        <v>0</v>
      </c>
      <c r="BU35" s="25" t="s">
        <v>22</v>
      </c>
      <c r="BV35" s="23">
        <v>0.8379120879120879</v>
      </c>
      <c r="BW35" s="23">
        <v>0</v>
      </c>
      <c r="BX35" s="30">
        <f>$AL$35*BX39*$B$45</f>
        <v>0</v>
      </c>
      <c r="BY35" s="30">
        <f>$AL$35*BY39*$B$45</f>
        <v>0</v>
      </c>
      <c r="BZ35" s="30">
        <f>$AL$35*BZ39*$B$45</f>
        <v>0</v>
      </c>
      <c r="CA35" s="30">
        <f>$AL$35*CA39*$B$45</f>
        <v>0</v>
      </c>
      <c r="CB35" s="30">
        <f aca="true" t="shared" si="97" ref="CB35:CH35">$I$35*CB39*$B$45</f>
        <v>0</v>
      </c>
      <c r="CC35" s="30">
        <f t="shared" si="97"/>
        <v>0</v>
      </c>
      <c r="CD35" s="30">
        <f t="shared" si="97"/>
        <v>0</v>
      </c>
      <c r="CE35" s="30">
        <f t="shared" si="97"/>
        <v>0</v>
      </c>
      <c r="CF35" s="30">
        <f t="shared" si="97"/>
        <v>0</v>
      </c>
      <c r="CG35" s="30">
        <f t="shared" si="97"/>
        <v>0</v>
      </c>
      <c r="CH35" s="30">
        <f t="shared" si="97"/>
        <v>0</v>
      </c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86" ht="12.75">
      <c r="A36" s="49" t="s">
        <v>43</v>
      </c>
      <c r="B36" s="49"/>
      <c r="C36" s="49"/>
      <c r="D36" s="49"/>
      <c r="E36" s="49"/>
      <c r="F36" s="49"/>
      <c r="G36" s="11"/>
      <c r="H36" s="6">
        <f>SUM(H38:H40)</f>
        <v>114.22570239999999</v>
      </c>
      <c r="I36" s="41">
        <v>0.62</v>
      </c>
      <c r="J36" s="31">
        <f>$I$36*J39*$B$45</f>
        <v>4255.68</v>
      </c>
      <c r="K36" s="31">
        <f>$I$36*K39*$B$45</f>
        <v>4181.28</v>
      </c>
      <c r="L36" s="31">
        <f>$I$36*L39*$B$45</f>
        <v>4210.296</v>
      </c>
      <c r="M36" s="31">
        <f aca="true" t="shared" si="98" ref="M36:AH36">$I$36*M39*$B$45</f>
        <v>4237.824</v>
      </c>
      <c r="N36" s="31">
        <f t="shared" si="98"/>
        <v>3967.7519999999995</v>
      </c>
      <c r="O36" s="31">
        <f t="shared" si="98"/>
        <v>3979.656</v>
      </c>
      <c r="P36" s="31">
        <f t="shared" si="98"/>
        <v>4177.5599999999995</v>
      </c>
      <c r="Q36" s="31">
        <f t="shared" si="98"/>
        <v>4040.6640000000007</v>
      </c>
      <c r="R36" s="31">
        <f t="shared" si="98"/>
        <v>4297.344</v>
      </c>
      <c r="S36" s="31">
        <f aca="true" t="shared" si="99" ref="S36:X36">$I$36*S39*$B$45</f>
        <v>4330.08</v>
      </c>
      <c r="T36" s="31">
        <f t="shared" si="99"/>
        <v>3482.6640000000007</v>
      </c>
      <c r="U36" s="31">
        <f t="shared" si="99"/>
        <v>3424.6320000000005</v>
      </c>
      <c r="V36" s="31">
        <f t="shared" si="99"/>
        <v>4222.200000000001</v>
      </c>
      <c r="W36" s="31">
        <f t="shared" si="99"/>
        <v>4196.904</v>
      </c>
      <c r="X36" s="31">
        <f t="shared" si="99"/>
        <v>4475.16</v>
      </c>
      <c r="Y36" s="31">
        <f t="shared" si="98"/>
        <v>4251.215999999999</v>
      </c>
      <c r="Z36" s="31">
        <f t="shared" si="98"/>
        <v>5578.512</v>
      </c>
      <c r="AA36" s="31">
        <f t="shared" si="98"/>
        <v>5503.368</v>
      </c>
      <c r="AB36" s="31">
        <f t="shared" si="98"/>
        <v>5443.103999999999</v>
      </c>
      <c r="AC36" s="31">
        <f t="shared" si="98"/>
        <v>3460.344</v>
      </c>
      <c r="AD36" s="31">
        <f t="shared" si="98"/>
        <v>5451.2880000000005</v>
      </c>
      <c r="AE36" s="31">
        <f t="shared" si="98"/>
        <v>4192.4400000000005</v>
      </c>
      <c r="AF36" s="31">
        <f t="shared" si="98"/>
        <v>4355.376</v>
      </c>
      <c r="AG36" s="31">
        <f t="shared" si="98"/>
        <v>5487</v>
      </c>
      <c r="AH36" s="31">
        <f t="shared" si="98"/>
        <v>5410.368</v>
      </c>
      <c r="AI36" s="31">
        <f>$I$36*AI39*$B$45</f>
        <v>5479.5599999999995</v>
      </c>
      <c r="AJ36" s="26"/>
      <c r="AK36" s="28">
        <f>SUM(AK38:AK40)</f>
        <v>114.22570239999999</v>
      </c>
      <c r="AL36" s="41">
        <v>0</v>
      </c>
      <c r="AM36" s="31">
        <f aca="true" t="shared" si="100" ref="AM36:BF36">$AL$36*AM39*$B$45</f>
        <v>0</v>
      </c>
      <c r="AN36" s="31">
        <f t="shared" si="100"/>
        <v>0</v>
      </c>
      <c r="AO36" s="31">
        <f t="shared" si="100"/>
        <v>0</v>
      </c>
      <c r="AP36" s="31">
        <f t="shared" si="100"/>
        <v>0</v>
      </c>
      <c r="AQ36" s="31">
        <f t="shared" si="100"/>
        <v>0</v>
      </c>
      <c r="AR36" s="31">
        <f t="shared" si="100"/>
        <v>0</v>
      </c>
      <c r="AS36" s="31">
        <f t="shared" si="100"/>
        <v>0</v>
      </c>
      <c r="AT36" s="31">
        <f t="shared" si="100"/>
        <v>0</v>
      </c>
      <c r="AU36" s="31">
        <f t="shared" si="100"/>
        <v>0</v>
      </c>
      <c r="AV36" s="31">
        <f t="shared" si="100"/>
        <v>0</v>
      </c>
      <c r="AW36" s="31">
        <f t="shared" si="100"/>
        <v>0</v>
      </c>
      <c r="AX36" s="31">
        <f t="shared" si="100"/>
        <v>0</v>
      </c>
      <c r="AY36" s="31">
        <f t="shared" si="100"/>
        <v>0</v>
      </c>
      <c r="AZ36" s="31">
        <f t="shared" si="100"/>
        <v>0</v>
      </c>
      <c r="BA36" s="31">
        <f t="shared" si="100"/>
        <v>0</v>
      </c>
      <c r="BB36" s="31">
        <f t="shared" si="100"/>
        <v>0</v>
      </c>
      <c r="BC36" s="31">
        <f t="shared" si="100"/>
        <v>0</v>
      </c>
      <c r="BD36" s="31">
        <f t="shared" si="100"/>
        <v>0</v>
      </c>
      <c r="BE36" s="31">
        <f t="shared" si="100"/>
        <v>0</v>
      </c>
      <c r="BF36" s="31">
        <f t="shared" si="100"/>
        <v>0</v>
      </c>
      <c r="BG36" s="26"/>
      <c r="BH36" s="28">
        <f>SUM(BH38:BH40)</f>
        <v>114.22570239999999</v>
      </c>
      <c r="BI36" s="41">
        <v>0</v>
      </c>
      <c r="BJ36" s="31">
        <f aca="true" t="shared" si="101" ref="BJ36:BT36">$BI$36*BJ39*$B$45</f>
        <v>0</v>
      </c>
      <c r="BK36" s="31">
        <f t="shared" si="101"/>
        <v>0</v>
      </c>
      <c r="BL36" s="31">
        <f t="shared" si="101"/>
        <v>0</v>
      </c>
      <c r="BM36" s="31">
        <f t="shared" si="101"/>
        <v>0</v>
      </c>
      <c r="BN36" s="31">
        <f t="shared" si="101"/>
        <v>0</v>
      </c>
      <c r="BO36" s="31">
        <f t="shared" si="101"/>
        <v>0</v>
      </c>
      <c r="BP36" s="31">
        <f t="shared" si="101"/>
        <v>0</v>
      </c>
      <c r="BQ36" s="31">
        <f t="shared" si="101"/>
        <v>0</v>
      </c>
      <c r="BR36" s="31">
        <f t="shared" si="101"/>
        <v>0</v>
      </c>
      <c r="BS36" s="31">
        <f t="shared" si="101"/>
        <v>0</v>
      </c>
      <c r="BT36" s="31">
        <f t="shared" si="101"/>
        <v>0</v>
      </c>
      <c r="BU36" s="26"/>
      <c r="BV36" s="28">
        <f>SUM(BV38:BV40)</f>
        <v>114.22570239999999</v>
      </c>
      <c r="BW36" s="28">
        <v>0.62</v>
      </c>
      <c r="BX36" s="31">
        <f>$AL$36*BX39*$B$45</f>
        <v>0</v>
      </c>
      <c r="BY36" s="31">
        <f>$AL$36*BY39*$B$45</f>
        <v>0</v>
      </c>
      <c r="BZ36" s="31">
        <f>$AL$36*BZ39*$B$45</f>
        <v>0</v>
      </c>
      <c r="CA36" s="31">
        <f>$AL$36*CA39*$B$45</f>
        <v>0</v>
      </c>
      <c r="CB36" s="31">
        <f aca="true" t="shared" si="102" ref="CB36:CH36">$I$36*CB39*$B$45</f>
        <v>4202.856</v>
      </c>
      <c r="CC36" s="31">
        <f t="shared" si="102"/>
        <v>4108.368</v>
      </c>
      <c r="CD36" s="31">
        <f t="shared" si="102"/>
        <v>4243.776</v>
      </c>
      <c r="CE36" s="31">
        <f t="shared" si="102"/>
        <v>4309.2480000000005</v>
      </c>
      <c r="CF36" s="31">
        <f t="shared" si="102"/>
        <v>4272.7919999999995</v>
      </c>
      <c r="CG36" s="31">
        <f t="shared" si="102"/>
        <v>4129.200000000001</v>
      </c>
      <c r="CH36" s="31">
        <f t="shared" si="102"/>
        <v>4185.744000000001</v>
      </c>
    </row>
    <row r="37" spans="1:86" ht="12.75">
      <c r="A37" s="55" t="s">
        <v>120</v>
      </c>
      <c r="B37" s="56"/>
      <c r="C37" s="56"/>
      <c r="D37" s="56"/>
      <c r="E37" s="56"/>
      <c r="F37" s="57"/>
      <c r="G37" s="11"/>
      <c r="H37" s="6"/>
      <c r="I37" s="41">
        <v>1.09</v>
      </c>
      <c r="J37" s="31">
        <f>$I$37*J39*$B$45</f>
        <v>7481.76</v>
      </c>
      <c r="K37" s="31">
        <f aca="true" t="shared" si="103" ref="K37:AI37">$I$37*K39*$B$45</f>
        <v>7350.960000000001</v>
      </c>
      <c r="L37" s="31">
        <f t="shared" si="103"/>
        <v>7401.972</v>
      </c>
      <c r="M37" s="31">
        <f t="shared" si="103"/>
        <v>7450.368</v>
      </c>
      <c r="N37" s="31">
        <f t="shared" si="103"/>
        <v>6975.564</v>
      </c>
      <c r="O37" s="31">
        <f t="shared" si="103"/>
        <v>6996.492</v>
      </c>
      <c r="P37" s="31">
        <f t="shared" si="103"/>
        <v>7344.420000000001</v>
      </c>
      <c r="Q37" s="31">
        <f t="shared" si="103"/>
        <v>7103.7480000000005</v>
      </c>
      <c r="R37" s="31">
        <f t="shared" si="103"/>
        <v>7555.008000000001</v>
      </c>
      <c r="S37" s="31">
        <f t="shared" si="103"/>
        <v>7612.5599999999995</v>
      </c>
      <c r="T37" s="31">
        <f t="shared" si="103"/>
        <v>6122.7480000000005</v>
      </c>
      <c r="U37" s="31">
        <f t="shared" si="103"/>
        <v>6020.724</v>
      </c>
      <c r="V37" s="31">
        <f t="shared" si="103"/>
        <v>7422.900000000001</v>
      </c>
      <c r="W37" s="31">
        <f t="shared" si="103"/>
        <v>7378.428</v>
      </c>
      <c r="X37" s="31">
        <f t="shared" si="103"/>
        <v>7867.620000000001</v>
      </c>
      <c r="Y37" s="31">
        <f t="shared" si="103"/>
        <v>7473.912</v>
      </c>
      <c r="Z37" s="31">
        <f t="shared" si="103"/>
        <v>9807.384</v>
      </c>
      <c r="AA37" s="31">
        <f t="shared" si="103"/>
        <v>9675.276000000002</v>
      </c>
      <c r="AB37" s="31">
        <f t="shared" si="103"/>
        <v>9569.328000000001</v>
      </c>
      <c r="AC37" s="31">
        <f t="shared" si="103"/>
        <v>6083.508000000001</v>
      </c>
      <c r="AD37" s="31">
        <f t="shared" si="103"/>
        <v>9583.716000000002</v>
      </c>
      <c r="AE37" s="31">
        <f t="shared" si="103"/>
        <v>7370.58</v>
      </c>
      <c r="AF37" s="31">
        <f t="shared" si="103"/>
        <v>7657.032</v>
      </c>
      <c r="AG37" s="31">
        <f t="shared" si="103"/>
        <v>9646.500000000002</v>
      </c>
      <c r="AH37" s="31">
        <f t="shared" si="103"/>
        <v>9511.776000000002</v>
      </c>
      <c r="AI37" s="31">
        <f t="shared" si="103"/>
        <v>9633.420000000002</v>
      </c>
      <c r="AJ37" s="26"/>
      <c r="AK37" s="28"/>
      <c r="AL37" s="41">
        <v>1.09</v>
      </c>
      <c r="AM37" s="31">
        <f aca="true" t="shared" si="104" ref="AM37:BF37">$AL$37*AM39*$B$45</f>
        <v>6601.476000000001</v>
      </c>
      <c r="AN37" s="31">
        <f t="shared" si="104"/>
        <v>7003.032</v>
      </c>
      <c r="AO37" s="31">
        <f t="shared" si="104"/>
        <v>6083.508000000001</v>
      </c>
      <c r="AP37" s="31">
        <f t="shared" si="104"/>
        <v>6142.368000000001</v>
      </c>
      <c r="AQ37" s="31">
        <f t="shared" si="104"/>
        <v>6441.900000000001</v>
      </c>
      <c r="AR37" s="31">
        <f t="shared" si="104"/>
        <v>7535.388000000001</v>
      </c>
      <c r="AS37" s="31">
        <f t="shared" si="104"/>
        <v>7619.1</v>
      </c>
      <c r="AT37" s="31">
        <f t="shared" si="104"/>
        <v>6588.396000000001</v>
      </c>
      <c r="AU37" s="31">
        <f t="shared" si="104"/>
        <v>7341.804</v>
      </c>
      <c r="AV37" s="31">
        <f t="shared" si="104"/>
        <v>7447.752</v>
      </c>
      <c r="AW37" s="31">
        <f t="shared" si="104"/>
        <v>7977.492</v>
      </c>
      <c r="AX37" s="31">
        <f t="shared" si="104"/>
        <v>6533.460000000001</v>
      </c>
      <c r="AY37" s="31">
        <f t="shared" si="104"/>
        <v>7434.6720000000005</v>
      </c>
      <c r="AZ37" s="31">
        <f t="shared" si="104"/>
        <v>4954.704000000001</v>
      </c>
      <c r="BA37" s="31">
        <f t="shared" si="104"/>
        <v>5943.552</v>
      </c>
      <c r="BB37" s="31">
        <f t="shared" si="104"/>
        <v>9659.58</v>
      </c>
      <c r="BC37" s="31">
        <f t="shared" si="104"/>
        <v>9620.34</v>
      </c>
      <c r="BD37" s="31">
        <f t="shared" si="104"/>
        <v>6598.860000000001</v>
      </c>
      <c r="BE37" s="31">
        <f t="shared" si="104"/>
        <v>7905.552000000001</v>
      </c>
      <c r="BF37" s="31">
        <f t="shared" si="104"/>
        <v>9694.896</v>
      </c>
      <c r="BG37" s="26"/>
      <c r="BH37" s="28"/>
      <c r="BI37" s="41">
        <v>1.09</v>
      </c>
      <c r="BJ37" s="31">
        <f aca="true" t="shared" si="105" ref="BJ37:BT37">$BI$37*BJ39*$B$45</f>
        <v>6205.152</v>
      </c>
      <c r="BK37" s="31">
        <f t="shared" si="105"/>
        <v>6129.2880000000005</v>
      </c>
      <c r="BL37" s="31">
        <f t="shared" si="105"/>
        <v>6797.676000000001</v>
      </c>
      <c r="BM37" s="31">
        <f t="shared" si="105"/>
        <v>6694.344000000001</v>
      </c>
      <c r="BN37" s="31">
        <f t="shared" si="105"/>
        <v>9488.232</v>
      </c>
      <c r="BO37" s="31">
        <f t="shared" si="105"/>
        <v>9527.472</v>
      </c>
      <c r="BP37" s="31">
        <f t="shared" si="105"/>
        <v>6258.780000000001</v>
      </c>
      <c r="BQ37" s="31">
        <f t="shared" si="105"/>
        <v>9625.572</v>
      </c>
      <c r="BR37" s="31">
        <f t="shared" si="105"/>
        <v>6163.296</v>
      </c>
      <c r="BS37" s="31">
        <f t="shared" si="105"/>
        <v>6061.272</v>
      </c>
      <c r="BT37" s="31">
        <f t="shared" si="105"/>
        <v>6116.2080000000005</v>
      </c>
      <c r="BU37" s="26"/>
      <c r="BV37" s="28"/>
      <c r="BW37" s="41">
        <v>0.95</v>
      </c>
      <c r="BX37" s="31">
        <f>$BW$37*BX39*$B$45</f>
        <v>6436.4400000000005</v>
      </c>
      <c r="BY37" s="31">
        <f aca="true" t="shared" si="106" ref="BY37:CH37">$BW$37*BY39*$B$45</f>
        <v>6722.58</v>
      </c>
      <c r="BZ37" s="31">
        <f t="shared" si="106"/>
        <v>4213.4400000000005</v>
      </c>
      <c r="CA37" s="31">
        <f t="shared" si="106"/>
        <v>4387.86</v>
      </c>
      <c r="CB37" s="31">
        <f t="shared" si="106"/>
        <v>6439.86</v>
      </c>
      <c r="CC37" s="31">
        <f t="shared" si="106"/>
        <v>6295.08</v>
      </c>
      <c r="CD37" s="31">
        <f t="shared" si="106"/>
        <v>6502.5599999999995</v>
      </c>
      <c r="CE37" s="31">
        <f t="shared" si="106"/>
        <v>6602.88</v>
      </c>
      <c r="CF37" s="31">
        <f t="shared" si="106"/>
        <v>6547.019999999999</v>
      </c>
      <c r="CG37" s="31">
        <f t="shared" si="106"/>
        <v>6327</v>
      </c>
      <c r="CH37" s="31">
        <f t="shared" si="106"/>
        <v>6413.64</v>
      </c>
    </row>
    <row r="38" spans="1:89" ht="12.75">
      <c r="A38" s="51" t="s">
        <v>27</v>
      </c>
      <c r="B38" s="51"/>
      <c r="C38" s="51"/>
      <c r="D38" s="51"/>
      <c r="E38" s="51"/>
      <c r="F38" s="51"/>
      <c r="G38" s="15"/>
      <c r="H38" s="16">
        <f>H29+H24+H15+H10</f>
        <v>99.99999999999999</v>
      </c>
      <c r="I38" s="28"/>
      <c r="J38" s="21">
        <f>J29+J24+J15+J10+J36+J37</f>
        <v>106460.64</v>
      </c>
      <c r="K38" s="21">
        <f aca="true" t="shared" si="107" ref="K38:AI38">K29+K24+K15+K10+K36+K37</f>
        <v>104599.44000000002</v>
      </c>
      <c r="L38" s="21">
        <f t="shared" si="107"/>
        <v>105325.308</v>
      </c>
      <c r="M38" s="21">
        <f t="shared" si="107"/>
        <v>106013.952</v>
      </c>
      <c r="N38" s="21">
        <f t="shared" si="107"/>
        <v>99257.79599999999</v>
      </c>
      <c r="O38" s="21">
        <f t="shared" si="107"/>
        <v>99555.588</v>
      </c>
      <c r="P38" s="21">
        <f t="shared" si="107"/>
        <v>104506.37999999999</v>
      </c>
      <c r="Q38" s="21">
        <f t="shared" si="107"/>
        <v>101081.77200000001</v>
      </c>
      <c r="R38" s="21">
        <f t="shared" si="107"/>
        <v>107502.91200000001</v>
      </c>
      <c r="S38" s="21">
        <f t="shared" si="107"/>
        <v>108321.84000000001</v>
      </c>
      <c r="T38" s="21">
        <f t="shared" si="107"/>
        <v>87122.77200000001</v>
      </c>
      <c r="U38" s="21">
        <f t="shared" si="107"/>
        <v>85671.036</v>
      </c>
      <c r="V38" s="21">
        <f t="shared" si="107"/>
        <v>105623.09999999999</v>
      </c>
      <c r="W38" s="21">
        <f t="shared" si="107"/>
        <v>104990.29200000002</v>
      </c>
      <c r="X38" s="21">
        <f t="shared" si="107"/>
        <v>111951.18000000001</v>
      </c>
      <c r="Y38" s="21">
        <f t="shared" si="107"/>
        <v>106348.968</v>
      </c>
      <c r="Z38" s="21">
        <f t="shared" si="107"/>
        <v>139552.77599999998</v>
      </c>
      <c r="AA38" s="21">
        <f t="shared" si="107"/>
        <v>137672.964</v>
      </c>
      <c r="AB38" s="21">
        <f t="shared" si="107"/>
        <v>136165.39200000002</v>
      </c>
      <c r="AC38" s="21">
        <f t="shared" si="107"/>
        <v>86564.41200000001</v>
      </c>
      <c r="AD38" s="21">
        <f t="shared" si="107"/>
        <v>136370.124</v>
      </c>
      <c r="AE38" s="21">
        <f t="shared" si="107"/>
        <v>104878.62000000001</v>
      </c>
      <c r="AF38" s="21">
        <f t="shared" si="107"/>
        <v>108954.64800000002</v>
      </c>
      <c r="AG38" s="21">
        <f t="shared" si="107"/>
        <v>137263.5</v>
      </c>
      <c r="AH38" s="21">
        <f t="shared" si="107"/>
        <v>135346.464</v>
      </c>
      <c r="AI38" s="21">
        <f t="shared" si="107"/>
        <v>137077.38</v>
      </c>
      <c r="AJ38" s="32"/>
      <c r="AK38" s="33">
        <f>AK29+AK24+AK15+AK10</f>
        <v>99.99999999999999</v>
      </c>
      <c r="AL38" s="28"/>
      <c r="AM38" s="21">
        <f>AM29+AM24+AM15+AM10+AM36+AM37</f>
        <v>90179.796</v>
      </c>
      <c r="AN38" s="21">
        <f aca="true" t="shared" si="108" ref="AN38:BF38">AN29+AN24+AN15+AN10+AN36+AN37</f>
        <v>95665.27200000001</v>
      </c>
      <c r="AO38" s="21">
        <f t="shared" si="108"/>
        <v>83104.06800000001</v>
      </c>
      <c r="AP38" s="21">
        <f t="shared" si="108"/>
        <v>83908.12800000001</v>
      </c>
      <c r="AQ38" s="21">
        <f t="shared" si="108"/>
        <v>87999.9</v>
      </c>
      <c r="AR38" s="21">
        <f t="shared" si="108"/>
        <v>102937.54800000001</v>
      </c>
      <c r="AS38" s="21">
        <f t="shared" si="108"/>
        <v>104081.1</v>
      </c>
      <c r="AT38" s="21">
        <f t="shared" si="108"/>
        <v>90001.11600000001</v>
      </c>
      <c r="AU38" s="21">
        <f t="shared" si="108"/>
        <v>100293.084</v>
      </c>
      <c r="AV38" s="21">
        <f t="shared" si="108"/>
        <v>101740.39199999999</v>
      </c>
      <c r="AW38" s="21">
        <f t="shared" si="108"/>
        <v>108976.93199999999</v>
      </c>
      <c r="AX38" s="21">
        <f t="shared" si="108"/>
        <v>89250.66000000002</v>
      </c>
      <c r="AY38" s="21">
        <f t="shared" si="108"/>
        <v>101561.71200000001</v>
      </c>
      <c r="AZ38" s="21">
        <f t="shared" si="108"/>
        <v>67683.984</v>
      </c>
      <c r="BA38" s="21">
        <f t="shared" si="108"/>
        <v>81192.19200000001</v>
      </c>
      <c r="BB38" s="21">
        <f t="shared" si="108"/>
        <v>131955.18000000002</v>
      </c>
      <c r="BC38" s="21">
        <f t="shared" si="108"/>
        <v>131419.14</v>
      </c>
      <c r="BD38" s="21">
        <f t="shared" si="108"/>
        <v>90144.06000000001</v>
      </c>
      <c r="BE38" s="21">
        <f t="shared" si="108"/>
        <v>107994.192</v>
      </c>
      <c r="BF38" s="21">
        <f t="shared" si="108"/>
        <v>132437.616</v>
      </c>
      <c r="BG38" s="32"/>
      <c r="BH38" s="33">
        <f>BH29+BH24+BH15+BH10</f>
        <v>99.99999999999999</v>
      </c>
      <c r="BI38" s="28"/>
      <c r="BJ38" s="21">
        <f>BJ29+BJ24+BJ15+BJ10+BJ36+BJ37</f>
        <v>84765.792</v>
      </c>
      <c r="BK38" s="21">
        <f aca="true" t="shared" si="109" ref="BK38:BT38">BK29+BK24+BK15+BK10+BK36+BK37</f>
        <v>83729.448</v>
      </c>
      <c r="BL38" s="21">
        <f t="shared" si="109"/>
        <v>92859.99600000001</v>
      </c>
      <c r="BM38" s="21">
        <f t="shared" si="109"/>
        <v>91448.424</v>
      </c>
      <c r="BN38" s="21">
        <f t="shared" si="109"/>
        <v>129614.47200000001</v>
      </c>
      <c r="BO38" s="21">
        <f t="shared" si="109"/>
        <v>130150.51199999999</v>
      </c>
      <c r="BP38" s="21">
        <f t="shared" si="109"/>
        <v>85498.38</v>
      </c>
      <c r="BQ38" s="21">
        <f t="shared" si="109"/>
        <v>131490.612</v>
      </c>
      <c r="BR38" s="21">
        <f t="shared" si="109"/>
        <v>84194.016</v>
      </c>
      <c r="BS38" s="21">
        <f t="shared" si="109"/>
        <v>82800.312</v>
      </c>
      <c r="BT38" s="21">
        <f t="shared" si="109"/>
        <v>83550.76800000001</v>
      </c>
      <c r="BU38" s="32"/>
      <c r="BV38" s="33">
        <f>BV29+BV24+BV15+BV10</f>
        <v>99.99999999999999</v>
      </c>
      <c r="BW38" s="28"/>
      <c r="BX38" s="21">
        <f aca="true" t="shared" si="110" ref="BX38:CH38">BX29+BX24+BX15+BX10+BX36+BX37</f>
        <v>67616.496</v>
      </c>
      <c r="BY38" s="21">
        <f t="shared" si="110"/>
        <v>70622.47200000001</v>
      </c>
      <c r="BZ38" s="21">
        <f t="shared" si="110"/>
        <v>44263.296</v>
      </c>
      <c r="CA38" s="21">
        <f t="shared" si="110"/>
        <v>46095.623999999996</v>
      </c>
      <c r="CB38" s="21">
        <f t="shared" si="110"/>
        <v>71855.28</v>
      </c>
      <c r="CC38" s="21">
        <f t="shared" si="110"/>
        <v>70239.84000000001</v>
      </c>
      <c r="CD38" s="21">
        <f t="shared" si="110"/>
        <v>72554.87999999999</v>
      </c>
      <c r="CE38" s="21">
        <f t="shared" si="110"/>
        <v>73674.24000000002</v>
      </c>
      <c r="CF38" s="21">
        <f t="shared" si="110"/>
        <v>73050.95999999999</v>
      </c>
      <c r="CG38" s="21">
        <f t="shared" si="110"/>
        <v>70596</v>
      </c>
      <c r="CH38" s="21">
        <f t="shared" si="110"/>
        <v>71562.72</v>
      </c>
      <c r="CJ38" s="37">
        <f>J38+K38+L38+M38+N38+O38+P38+Q38+R38+S38+T38+U38+V38+W38+X38+Y38+Z38+AA38+AB38+AC38+AD38+AE38+AF38+AG38+AH38+AI38+AM38+AN38+AO38+AP38+AQ38+AR38+AS38+AT38+AU38+AV38+AW38+AX38+AY38+AZ38+BA38+BB38+BC38+BD38+BE38+BF38+BJ38+BK38+BL38+BM38+BN38+BO38+BP38+BQ38+BR38+BS38+BT38+BX38+BY38+BZ38+CA38+CB38+CC38+CD38+CE38+CF38+CG38+CH38</f>
        <v>6698939.867999999</v>
      </c>
      <c r="CK38" s="1">
        <f>CJ38/12*0.05</f>
        <v>27912.24945</v>
      </c>
    </row>
    <row r="39" spans="1:86" ht="12.75">
      <c r="A39" s="51" t="s">
        <v>28</v>
      </c>
      <c r="B39" s="51"/>
      <c r="C39" s="51"/>
      <c r="D39" s="51"/>
      <c r="E39" s="51"/>
      <c r="F39" s="51"/>
      <c r="G39" s="15"/>
      <c r="H39" s="15"/>
      <c r="I39" s="32"/>
      <c r="J39" s="21">
        <v>572</v>
      </c>
      <c r="K39" s="21">
        <v>562</v>
      </c>
      <c r="L39" s="21">
        <v>565.9</v>
      </c>
      <c r="M39" s="21">
        <v>569.6</v>
      </c>
      <c r="N39" s="21">
        <v>533.3</v>
      </c>
      <c r="O39" s="21">
        <v>534.9</v>
      </c>
      <c r="P39" s="21">
        <v>561.5</v>
      </c>
      <c r="Q39" s="21">
        <v>543.1</v>
      </c>
      <c r="R39" s="21">
        <v>577.6</v>
      </c>
      <c r="S39" s="21">
        <v>582</v>
      </c>
      <c r="T39" s="21">
        <v>468.1</v>
      </c>
      <c r="U39" s="21">
        <v>460.3</v>
      </c>
      <c r="V39" s="21">
        <v>567.5</v>
      </c>
      <c r="W39" s="21">
        <v>564.1</v>
      </c>
      <c r="X39" s="21">
        <v>601.5</v>
      </c>
      <c r="Y39" s="21">
        <v>571.4</v>
      </c>
      <c r="Z39" s="21">
        <v>749.8</v>
      </c>
      <c r="AA39" s="21">
        <v>739.7</v>
      </c>
      <c r="AB39" s="21">
        <v>731.6</v>
      </c>
      <c r="AC39" s="21">
        <v>465.1</v>
      </c>
      <c r="AD39" s="21">
        <v>732.7</v>
      </c>
      <c r="AE39" s="21">
        <v>563.5</v>
      </c>
      <c r="AF39" s="21">
        <v>585.4</v>
      </c>
      <c r="AG39" s="21">
        <v>737.5</v>
      </c>
      <c r="AH39" s="21">
        <v>727.2</v>
      </c>
      <c r="AI39" s="21">
        <v>736.5</v>
      </c>
      <c r="AJ39" s="32"/>
      <c r="AK39" s="32"/>
      <c r="AL39" s="32"/>
      <c r="AM39" s="21">
        <v>504.7</v>
      </c>
      <c r="AN39" s="21">
        <v>535.4</v>
      </c>
      <c r="AO39" s="21">
        <v>465.1</v>
      </c>
      <c r="AP39" s="21">
        <v>469.6</v>
      </c>
      <c r="AQ39" s="21">
        <v>492.5</v>
      </c>
      <c r="AR39" s="21">
        <v>576.1</v>
      </c>
      <c r="AS39" s="21">
        <v>582.5</v>
      </c>
      <c r="AT39" s="21">
        <v>503.7</v>
      </c>
      <c r="AU39" s="21">
        <v>561.3</v>
      </c>
      <c r="AV39" s="21">
        <v>569.4</v>
      </c>
      <c r="AW39" s="21">
        <v>609.9</v>
      </c>
      <c r="AX39" s="21">
        <v>499.5</v>
      </c>
      <c r="AY39" s="21">
        <v>568.4</v>
      </c>
      <c r="AZ39" s="21">
        <v>378.8</v>
      </c>
      <c r="BA39" s="21">
        <v>454.4</v>
      </c>
      <c r="BB39" s="21">
        <v>738.5</v>
      </c>
      <c r="BC39" s="21">
        <v>735.5</v>
      </c>
      <c r="BD39" s="21">
        <v>504.5</v>
      </c>
      <c r="BE39" s="21">
        <v>604.4</v>
      </c>
      <c r="BF39" s="21">
        <v>741.2</v>
      </c>
      <c r="BG39" s="32"/>
      <c r="BH39" s="32"/>
      <c r="BI39" s="32"/>
      <c r="BJ39" s="21">
        <v>474.4</v>
      </c>
      <c r="BK39" s="21">
        <v>468.6</v>
      </c>
      <c r="BL39" s="21">
        <v>519.7</v>
      </c>
      <c r="BM39" s="21">
        <v>511.8</v>
      </c>
      <c r="BN39" s="21">
        <v>725.4</v>
      </c>
      <c r="BO39" s="21">
        <v>728.4</v>
      </c>
      <c r="BP39" s="21">
        <v>478.5</v>
      </c>
      <c r="BQ39" s="21">
        <v>735.9</v>
      </c>
      <c r="BR39" s="21">
        <v>471.2</v>
      </c>
      <c r="BS39" s="21">
        <v>463.4</v>
      </c>
      <c r="BT39" s="21">
        <v>467.6</v>
      </c>
      <c r="BU39" s="32"/>
      <c r="BV39" s="32"/>
      <c r="BW39" s="32"/>
      <c r="BX39" s="21">
        <v>564.6</v>
      </c>
      <c r="BY39" s="21">
        <v>589.7</v>
      </c>
      <c r="BZ39" s="21">
        <v>369.6</v>
      </c>
      <c r="CA39" s="21">
        <v>384.9</v>
      </c>
      <c r="CB39" s="21">
        <v>564.9</v>
      </c>
      <c r="CC39" s="21">
        <v>552.2</v>
      </c>
      <c r="CD39" s="21">
        <v>570.4</v>
      </c>
      <c r="CE39" s="21">
        <v>579.2</v>
      </c>
      <c r="CF39" s="21">
        <v>574.3</v>
      </c>
      <c r="CG39" s="21">
        <v>555</v>
      </c>
      <c r="CH39" s="21">
        <v>562.6</v>
      </c>
    </row>
    <row r="40" spans="1:86" s="17" customFormat="1" ht="25.5" customHeight="1">
      <c r="A40" s="52" t="s">
        <v>29</v>
      </c>
      <c r="B40" s="52"/>
      <c r="C40" s="52"/>
      <c r="D40" s="52"/>
      <c r="E40" s="52"/>
      <c r="F40" s="52"/>
      <c r="G40" s="4"/>
      <c r="H40" s="4">
        <f>7.28*1.416*1.2*1.15</f>
        <v>14.225702399999998</v>
      </c>
      <c r="I40" s="34">
        <f>I15+I24+I29+I36+I37</f>
        <v>15.509999999999998</v>
      </c>
      <c r="J40" s="34">
        <f aca="true" t="shared" si="111" ref="J40:AI40">J38/12/J39</f>
        <v>15.509999999999998</v>
      </c>
      <c r="K40" s="34">
        <f t="shared" si="111"/>
        <v>15.510000000000002</v>
      </c>
      <c r="L40" s="34">
        <f t="shared" si="111"/>
        <v>15.510000000000002</v>
      </c>
      <c r="M40" s="34">
        <f t="shared" si="111"/>
        <v>15.510000000000002</v>
      </c>
      <c r="N40" s="34">
        <f t="shared" si="111"/>
        <v>15.509999999999998</v>
      </c>
      <c r="O40" s="34">
        <f t="shared" si="111"/>
        <v>15.510000000000002</v>
      </c>
      <c r="P40" s="34">
        <f t="shared" si="111"/>
        <v>15.51</v>
      </c>
      <c r="Q40" s="34">
        <f t="shared" si="111"/>
        <v>15.510000000000002</v>
      </c>
      <c r="R40" s="34">
        <f t="shared" si="111"/>
        <v>15.510000000000002</v>
      </c>
      <c r="S40" s="34">
        <f t="shared" si="111"/>
        <v>15.510000000000003</v>
      </c>
      <c r="T40" s="34">
        <f t="shared" si="111"/>
        <v>15.510000000000002</v>
      </c>
      <c r="U40" s="34">
        <f t="shared" si="111"/>
        <v>15.51</v>
      </c>
      <c r="V40" s="34">
        <f t="shared" si="111"/>
        <v>15.509999999999998</v>
      </c>
      <c r="W40" s="34">
        <f t="shared" si="111"/>
        <v>15.51</v>
      </c>
      <c r="X40" s="34">
        <f t="shared" si="111"/>
        <v>15.510000000000002</v>
      </c>
      <c r="Y40" s="34">
        <f t="shared" si="111"/>
        <v>15.509999999999998</v>
      </c>
      <c r="Z40" s="34">
        <f t="shared" si="111"/>
        <v>15.51</v>
      </c>
      <c r="AA40" s="34">
        <f t="shared" si="111"/>
        <v>15.510000000000002</v>
      </c>
      <c r="AB40" s="34">
        <f t="shared" si="111"/>
        <v>15.510000000000002</v>
      </c>
      <c r="AC40" s="34">
        <f t="shared" si="111"/>
        <v>15.510000000000002</v>
      </c>
      <c r="AD40" s="34">
        <f t="shared" si="111"/>
        <v>15.510000000000002</v>
      </c>
      <c r="AE40" s="34">
        <f t="shared" si="111"/>
        <v>15.51</v>
      </c>
      <c r="AF40" s="34">
        <f t="shared" si="111"/>
        <v>15.510000000000003</v>
      </c>
      <c r="AG40" s="34">
        <f t="shared" si="111"/>
        <v>15.51</v>
      </c>
      <c r="AH40" s="34">
        <f t="shared" si="111"/>
        <v>15.510000000000002</v>
      </c>
      <c r="AI40" s="34">
        <f t="shared" si="111"/>
        <v>15.51</v>
      </c>
      <c r="AJ40" s="34"/>
      <c r="AK40" s="34">
        <f>7.28*1.416*1.2*1.15</f>
        <v>14.225702399999998</v>
      </c>
      <c r="AL40" s="34">
        <f>AL15+AL24+AL29+AL36+AL37</f>
        <v>14.889999999999999</v>
      </c>
      <c r="AM40" s="34">
        <f aca="true" t="shared" si="112" ref="AM40:AU40">AM38/12/AM39</f>
        <v>14.89</v>
      </c>
      <c r="AN40" s="34">
        <f t="shared" si="112"/>
        <v>14.890000000000002</v>
      </c>
      <c r="AO40" s="34">
        <f t="shared" si="112"/>
        <v>14.89</v>
      </c>
      <c r="AP40" s="34">
        <f t="shared" si="112"/>
        <v>14.89</v>
      </c>
      <c r="AQ40" s="34">
        <f t="shared" si="112"/>
        <v>14.889999999999999</v>
      </c>
      <c r="AR40" s="34">
        <f t="shared" si="112"/>
        <v>14.89</v>
      </c>
      <c r="AS40" s="34">
        <f t="shared" si="112"/>
        <v>14.890000000000002</v>
      </c>
      <c r="AT40" s="34">
        <f t="shared" si="112"/>
        <v>14.890000000000002</v>
      </c>
      <c r="AU40" s="34">
        <f t="shared" si="112"/>
        <v>14.89</v>
      </c>
      <c r="AV40" s="34">
        <f aca="true" t="shared" si="113" ref="AV40:BE40">AV38/12/AV39</f>
        <v>14.89</v>
      </c>
      <c r="AW40" s="34">
        <f t="shared" si="113"/>
        <v>14.889999999999997</v>
      </c>
      <c r="AX40" s="34">
        <f t="shared" si="113"/>
        <v>14.890000000000002</v>
      </c>
      <c r="AY40" s="34">
        <f t="shared" si="113"/>
        <v>14.890000000000002</v>
      </c>
      <c r="AZ40" s="34">
        <f t="shared" si="113"/>
        <v>14.889999999999999</v>
      </c>
      <c r="BA40" s="34">
        <f t="shared" si="113"/>
        <v>14.890000000000002</v>
      </c>
      <c r="BB40" s="34">
        <f t="shared" si="113"/>
        <v>14.890000000000002</v>
      </c>
      <c r="BC40" s="34">
        <f t="shared" si="113"/>
        <v>14.890000000000002</v>
      </c>
      <c r="BD40" s="34">
        <f t="shared" si="113"/>
        <v>14.890000000000002</v>
      </c>
      <c r="BE40" s="34">
        <f t="shared" si="113"/>
        <v>14.89</v>
      </c>
      <c r="BF40" s="34">
        <f>BF38/12/BF39</f>
        <v>14.89</v>
      </c>
      <c r="BG40" s="34"/>
      <c r="BH40" s="34">
        <f>7.28*1.416*1.2*1.15</f>
        <v>14.225702399999998</v>
      </c>
      <c r="BI40" s="34">
        <f>BI15+BI24+BI29+BI36+BI37</f>
        <v>14.889999999999999</v>
      </c>
      <c r="BJ40" s="34">
        <f aca="true" t="shared" si="114" ref="BJ40:BT40">BJ38/12/BJ39</f>
        <v>14.89</v>
      </c>
      <c r="BK40" s="34">
        <f t="shared" si="114"/>
        <v>14.89</v>
      </c>
      <c r="BL40" s="34">
        <f t="shared" si="114"/>
        <v>14.890000000000002</v>
      </c>
      <c r="BM40" s="34">
        <f t="shared" si="114"/>
        <v>14.89</v>
      </c>
      <c r="BN40" s="34">
        <f t="shared" si="114"/>
        <v>14.89</v>
      </c>
      <c r="BO40" s="34">
        <f t="shared" si="114"/>
        <v>14.889999999999999</v>
      </c>
      <c r="BP40" s="34">
        <f t="shared" si="114"/>
        <v>14.89</v>
      </c>
      <c r="BQ40" s="34">
        <f t="shared" si="114"/>
        <v>14.89</v>
      </c>
      <c r="BR40" s="34">
        <f t="shared" si="114"/>
        <v>14.890000000000002</v>
      </c>
      <c r="BS40" s="34">
        <f t="shared" si="114"/>
        <v>14.890000000000002</v>
      </c>
      <c r="BT40" s="34">
        <f t="shared" si="114"/>
        <v>14.890000000000002</v>
      </c>
      <c r="BU40" s="34"/>
      <c r="BV40" s="34">
        <f>7.28*1.416*1.2*1.15</f>
        <v>14.225702399999998</v>
      </c>
      <c r="BW40" s="34">
        <f>BW15+BW24+BW29+BW36+BW37</f>
        <v>10.6</v>
      </c>
      <c r="BX40" s="34">
        <f aca="true" t="shared" si="115" ref="BX40:CH40">BX38/12/BX39</f>
        <v>9.979999999999999</v>
      </c>
      <c r="BY40" s="34">
        <f t="shared" si="115"/>
        <v>9.98</v>
      </c>
      <c r="BZ40" s="34">
        <f t="shared" si="115"/>
        <v>9.98</v>
      </c>
      <c r="CA40" s="34">
        <f t="shared" si="115"/>
        <v>9.98</v>
      </c>
      <c r="CB40" s="34">
        <f t="shared" si="115"/>
        <v>10.6</v>
      </c>
      <c r="CC40" s="34">
        <f t="shared" si="115"/>
        <v>10.6</v>
      </c>
      <c r="CD40" s="34">
        <f t="shared" si="115"/>
        <v>10.599999999999998</v>
      </c>
      <c r="CE40" s="34">
        <f t="shared" si="115"/>
        <v>10.600000000000001</v>
      </c>
      <c r="CF40" s="34">
        <f t="shared" si="115"/>
        <v>10.6</v>
      </c>
      <c r="CG40" s="34">
        <f t="shared" si="115"/>
        <v>10.6</v>
      </c>
      <c r="CH40" s="34">
        <f t="shared" si="115"/>
        <v>10.6</v>
      </c>
    </row>
    <row r="42" ht="12.75" customHeight="1" hidden="1"/>
    <row r="45" spans="1:2" ht="12.75">
      <c r="A45" s="1" t="s">
        <v>44</v>
      </c>
      <c r="B45" s="1">
        <v>12</v>
      </c>
    </row>
  </sheetData>
  <sheetProtection/>
  <mergeCells count="40">
    <mergeCell ref="BG8:BT8"/>
    <mergeCell ref="A12:F12"/>
    <mergeCell ref="G7:BT7"/>
    <mergeCell ref="A7:F9"/>
    <mergeCell ref="G8:AI8"/>
    <mergeCell ref="A13:F13"/>
    <mergeCell ref="A10:F10"/>
    <mergeCell ref="A11:F11"/>
    <mergeCell ref="A1:I1"/>
    <mergeCell ref="A2:I2"/>
    <mergeCell ref="A3:I3"/>
    <mergeCell ref="A4:I4"/>
    <mergeCell ref="A24:F24"/>
    <mergeCell ref="A15:F15"/>
    <mergeCell ref="A14:F14"/>
    <mergeCell ref="A16:F16"/>
    <mergeCell ref="A17:F17"/>
    <mergeCell ref="A22:F22"/>
    <mergeCell ref="A27:F27"/>
    <mergeCell ref="A18:F18"/>
    <mergeCell ref="A19:F19"/>
    <mergeCell ref="A23:F23"/>
    <mergeCell ref="A21:F21"/>
    <mergeCell ref="A39:F39"/>
    <mergeCell ref="A40:F40"/>
    <mergeCell ref="A30:F30"/>
    <mergeCell ref="A31:F31"/>
    <mergeCell ref="A32:F32"/>
    <mergeCell ref="A38:F38"/>
    <mergeCell ref="A37:F37"/>
    <mergeCell ref="BU8:CH8"/>
    <mergeCell ref="A26:F26"/>
    <mergeCell ref="A36:F36"/>
    <mergeCell ref="A35:F35"/>
    <mergeCell ref="A33:F33"/>
    <mergeCell ref="A34:F34"/>
    <mergeCell ref="A28:F28"/>
    <mergeCell ref="A29:F29"/>
    <mergeCell ref="A25:F25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2013-01-24T10:24:30Z</cp:lastPrinted>
  <dcterms:modified xsi:type="dcterms:W3CDTF">2013-12-17T08:10:58Z</dcterms:modified>
  <cp:category/>
  <cp:version/>
  <cp:contentType/>
  <cp:contentStatus/>
</cp:coreProperties>
</file>